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always" defaultThemeVersion="124226"/>
  <mc:AlternateContent xmlns:mc="http://schemas.openxmlformats.org/markup-compatibility/2006">
    <mc:Choice Requires="x15">
      <x15ac:absPath xmlns:x15ac="http://schemas.microsoft.com/office/spreadsheetml/2010/11/ac" url="https://ucirvine.sharepoint.com/sites/PB-Team/Shared Documents/New Programs/Template Revision/Self Supporting Existing Program Template/"/>
    </mc:Choice>
  </mc:AlternateContent>
  <xr:revisionPtr revIDLastSave="1835" documentId="8_{87877830-AB64-4D96-A52B-3E3A9D459DEC}" xr6:coauthVersionLast="47" xr6:coauthVersionMax="47" xr10:uidLastSave="{44F9E5E5-0D93-4B31-945D-D44C801232E2}"/>
  <bookViews>
    <workbookView xWindow="-25320" yWindow="-120" windowWidth="25440" windowHeight="15270" xr2:uid="{00000000-000D-0000-FFFF-FFFF00000000}"/>
  </bookViews>
  <sheets>
    <sheet name="SSGPDP Program Profile-Exist " sheetId="10" r:id="rId1"/>
    <sheet name="SSGPDP Bgt Template" sheetId="1" r:id="rId2"/>
    <sheet name="Enrollment-New Programs" sheetId="3" r:id="rId3"/>
    <sheet name="Notes" sheetId="9" state="hidden" r:id="rId4"/>
    <sheet name="Planning Assumptions &amp; Inst" sheetId="7" state="hidden" r:id="rId5"/>
    <sheet name="Planning Assumptions &amp; Rates" sheetId="11" r:id="rId6"/>
    <sheet name="CTOs" sheetId="12" r:id="rId7"/>
    <sheet name="IDC Rates" sheetId="8" r:id="rId8"/>
  </sheets>
  <externalReferences>
    <externalReference r:id="rId9"/>
  </externalReferences>
  <definedNames>
    <definedName name="_ftn1" localSheetId="4">'Planning Assumptions &amp; Inst'!$B$23</definedName>
    <definedName name="_ftnref1" localSheetId="4">'Planning Assumptions &amp; Inst'!$B$17</definedName>
    <definedName name="bttnDown_Click" localSheetId="4">'Planning Assumptions &amp; Inst'!bttnDown_Click</definedName>
    <definedName name="bttnDown_Click">[0]!bttnDown_Click</definedName>
    <definedName name="bttnReset_Click" localSheetId="4">'Planning Assumptions &amp; Inst'!bttnReset_Click</definedName>
    <definedName name="bttnReset_Click">[0]!bttnReset_Click</definedName>
    <definedName name="bttnUp_Click" localSheetId="4">'Planning Assumptions &amp; Inst'!bttnUp_Click</definedName>
    <definedName name="bttnUp_Click">[0]!bttnUp_Click</definedName>
    <definedName name="Campus">[1]StudentCharges!$J$2:$J$11</definedName>
    <definedName name="ctrDateAll_Click" localSheetId="4">'Planning Assumptions &amp; Inst'!ctrDateAll_Click</definedName>
    <definedName name="ctrDateAll_Click">[0]!ctrDateAll_Click</definedName>
    <definedName name="MdlDate.bttnBack_Click" localSheetId="4">'Planning Assumptions &amp; Inst'!MdlDate.bttnBack_Click</definedName>
    <definedName name="MdlDate.bttnBack_Click">[0]!MdlDate.bttnBack_Click</definedName>
    <definedName name="MdlDate.bttnCancel_Click" localSheetId="4">'Planning Assumptions &amp; Inst'!MdlDate.bttnCancel_Click</definedName>
    <definedName name="MdlDate.bttnCancel_Click">[0]!MdlDate.bttnCancel_Click</definedName>
    <definedName name="MdlDate.bttnFinish_Click" localSheetId="4">'Planning Assumptions &amp; Inst'!MdlDate.bttnFinish_Click</definedName>
    <definedName name="MdlDate.bttnFinish_Click">[0]!MdlDate.bttnFinish_Click</definedName>
    <definedName name="MdlDate.bttnHelp_Click" localSheetId="4">'Planning Assumptions &amp; Inst'!MdlDate.bttnHelp_Click</definedName>
    <definedName name="MdlDate.bttnHelp_Click">[0]!MdlDate.bttnHelp_Click</definedName>
    <definedName name="MdlDate.bttnNext_Click" localSheetId="4">'Planning Assumptions &amp; Inst'!MdlDate.bttnNext_Click</definedName>
    <definedName name="MdlDate.bttnNext_Click">[0]!MdlDate.bttnNext_Click</definedName>
    <definedName name="MdlDate.spnFromMonth_Change" localSheetId="4">'Planning Assumptions &amp; Inst'!MdlDate.spnFromMonth_Change</definedName>
    <definedName name="MdlDate.spnFromMonth_Change">[0]!MdlDate.spnFromMonth_Change</definedName>
    <definedName name="MdlDate.spnFromYear_Change" localSheetId="4">'Planning Assumptions &amp; Inst'!MdlDate.spnFromYear_Change</definedName>
    <definedName name="MdlDate.spnFromYear_Change">[0]!MdlDate.spnFromYear_Change</definedName>
    <definedName name="MdlDate.spnToMonth_Change" localSheetId="4">'Planning Assumptions &amp; Inst'!MdlDate.spnToMonth_Change</definedName>
    <definedName name="MdlDate.spnToMonth_Change">[0]!MdlDate.spnToMonth_Change</definedName>
    <definedName name="MdlDate.spnToYear_Change" localSheetId="4">'Planning Assumptions &amp; Inst'!MdlDate.spnToYear_Change</definedName>
    <definedName name="MdlDate.spnToYear_Change">[0]!MdlDate.spnToYear_Change</definedName>
    <definedName name="MdlDetail.bttnAccounts_Click" localSheetId="4">'Planning Assumptions &amp; Inst'!MdlDetail.bttnAccounts_Click</definedName>
    <definedName name="MdlDetail.bttnAccounts_Click">[0]!MdlDetail.bttnAccounts_Click</definedName>
    <definedName name="MdlDetail.bttnBack_Click" localSheetId="4">'Planning Assumptions &amp; Inst'!MdlDetail.bttnBack_Click</definedName>
    <definedName name="MdlDetail.bttnBack_Click">[0]!MdlDetail.bttnBack_Click</definedName>
    <definedName name="MdlDetail.bttnCancel_Click" localSheetId="4">'Planning Assumptions &amp; Inst'!MdlDetail.bttnCancel_Click</definedName>
    <definedName name="MdlDetail.bttnCancel_Click">[0]!MdlDetail.bttnCancel_Click</definedName>
    <definedName name="MdlDetail.bttnDOSgroup_Click" localSheetId="4">'Planning Assumptions &amp; Inst'!MdlDetail.bttnDOSgroup_Click</definedName>
    <definedName name="MdlDetail.bttnDOSgroup_Click">[0]!MdlDetail.bttnDOSgroup_Click</definedName>
    <definedName name="MdlDetail.bttnFinish_Click" localSheetId="4">'Planning Assumptions &amp; Inst'!MdlDetail.bttnFinish_Click</definedName>
    <definedName name="MdlDetail.bttnFinish_Click">[0]!MdlDetail.bttnFinish_Click</definedName>
    <definedName name="MdlDetail.bttnHelp_Click" localSheetId="4">'Planning Assumptions &amp; Inst'!MdlDetail.bttnHelp_Click</definedName>
    <definedName name="MdlDetail.bttnHelp_Click">[0]!MdlDetail.bttnHelp_Click</definedName>
    <definedName name="MdlDetail.bttnNext_Click" localSheetId="4">'Planning Assumptions &amp; Inst'!MdlDetail.bttnNext_Click</definedName>
    <definedName name="MdlDetail.bttnNext_Click">[0]!MdlDetail.bttnNext_Click</definedName>
    <definedName name="MdlDetail.bttnObjectGroup_Click" localSheetId="4">'Planning Assumptions &amp; Inst'!MdlDetail.bttnObjectGroup_Click</definedName>
    <definedName name="MdlDetail.bttnObjectGroup_Click">[0]!MdlDetail.bttnObjectGroup_Click</definedName>
    <definedName name="MdlFieldNames.bttnAdd_Click" localSheetId="4">'Planning Assumptions &amp; Inst'!MdlFieldNames.bttnAdd_Click</definedName>
    <definedName name="MdlFieldNames.bttnAdd_Click">[0]!MdlFieldNames.bttnAdd_Click</definedName>
    <definedName name="MdlFieldNames.bttnBack_Click" localSheetId="4">'Planning Assumptions &amp; Inst'!MdlFieldNames.bttnBack_Click</definedName>
    <definedName name="MdlFieldNames.bttnBack_Click">[0]!MdlFieldNames.bttnBack_Click</definedName>
    <definedName name="MdlFieldNames.bttnCancel_Click" localSheetId="4">'Planning Assumptions &amp; Inst'!MdlFieldNames.bttnCancel_Click</definedName>
    <definedName name="MdlFieldNames.bttnCancel_Click">[0]!MdlFieldNames.bttnCancel_Click</definedName>
    <definedName name="MdlFieldNames.bttnClear_Click" localSheetId="4">'Planning Assumptions &amp; Inst'!MdlFieldNames.bttnClear_Click</definedName>
    <definedName name="MdlFieldNames.bttnClear_Click">[0]!MdlFieldNames.bttnClear_Click</definedName>
    <definedName name="MdlFieldNames.bttnDown_Click" localSheetId="4">'Planning Assumptions &amp; Inst'!MdlFieldNames.bttnDown_Click</definedName>
    <definedName name="MdlFieldNames.bttnDown_Click">[0]!MdlFieldNames.bttnDown_Click</definedName>
    <definedName name="MdlFieldNames.bttnFinish_Click" localSheetId="4">'Planning Assumptions &amp; Inst'!MdlFieldNames.bttnFinish_Click</definedName>
    <definedName name="MdlFieldNames.bttnFinish_Click">[0]!MdlFieldNames.bttnFinish_Click</definedName>
    <definedName name="MdlFieldNames.bttnNext_Click" localSheetId="4">'Planning Assumptions &amp; Inst'!MdlFieldNames.bttnNext_Click</definedName>
    <definedName name="MdlFieldNames.bttnNext_Click">[0]!MdlFieldNames.bttnNext_Click</definedName>
    <definedName name="MdlFieldNames.bttnRemove_Click" localSheetId="4">'Planning Assumptions &amp; Inst'!MdlFieldNames.bttnRemove_Click</definedName>
    <definedName name="MdlFieldNames.bttnRemove_Click">[0]!MdlFieldNames.bttnRemove_Click</definedName>
    <definedName name="MdlFieldNames.bttnUp_Click" localSheetId="4">'Planning Assumptions &amp; Inst'!MdlFieldNames.bttnUp_Click</definedName>
    <definedName name="MdlFieldNames.bttnUp_Click">[0]!MdlFieldNames.bttnUp_Click</definedName>
    <definedName name="MdlFieldNames.spnSubtotal_Change" localSheetId="4">'Planning Assumptions &amp; Inst'!MdlFieldNames.spnSubtotal_Change</definedName>
    <definedName name="MdlFieldNames.spnSubtotal_Change">[0]!MdlFieldNames.spnSubtotal_Change</definedName>
    <definedName name="MdlFieldNames.StandardSelection_Click" localSheetId="4">'Planning Assumptions &amp; Inst'!MdlFieldNames.StandardSelection_Click</definedName>
    <definedName name="MdlFieldNames.StandardSelection_Click">[0]!MdlFieldNames.StandardSelection_Click</definedName>
    <definedName name="MdlGroup.bttnAdd_Click" localSheetId="4">'Planning Assumptions &amp; Inst'!MdlGroup.bttnAdd_Click</definedName>
    <definedName name="MdlGroup.bttnAdd_Click">[0]!MdlGroup.bttnAdd_Click</definedName>
    <definedName name="MdlGroup.bttnBack_Click" localSheetId="4">'Planning Assumptions &amp; Inst'!MdlGroup.bttnBack_Click</definedName>
    <definedName name="MdlGroup.bttnBack_Click">[0]!MdlGroup.bttnBack_Click</definedName>
    <definedName name="MdlGroup.bttnCancel_Click" localSheetId="4">'Planning Assumptions &amp; Inst'!MdlGroup.bttnCancel_Click</definedName>
    <definedName name="MdlGroup.bttnCancel_Click">[0]!MdlGroup.bttnCancel_Click</definedName>
    <definedName name="MdlGroup.bttnRemove_Click" localSheetId="4">'Planning Assumptions &amp; Inst'!MdlGroup.bttnRemove_Click</definedName>
    <definedName name="MdlGroup.bttnRemove_Click">[0]!MdlGroup.bttnRemove_Click</definedName>
    <definedName name="MdlGroup.MainGroup_Click" localSheetId="4">'Planning Assumptions &amp; Inst'!MdlGroup.MainGroup_Click</definedName>
    <definedName name="MdlGroup.MainGroup_Click">[0]!MdlGroup.MainGroup_Click</definedName>
    <definedName name="mdlOrder.bttnBack_Click" localSheetId="4">'Planning Assumptions &amp; Inst'!mdlOrder.bttnBack_Click</definedName>
    <definedName name="mdlOrder.bttnBack_Click">[0]!mdlOrder.bttnBack_Click</definedName>
    <definedName name="mdlOrder.bttnCancel_Click" localSheetId="4">'Planning Assumptions &amp; Inst'!mdlOrder.bttnCancel_Click</definedName>
    <definedName name="mdlOrder.bttnCancel_Click">[0]!mdlOrder.bttnCancel_Click</definedName>
    <definedName name="mdlOrder.bttnFinish_Click" localSheetId="4">'Planning Assumptions &amp; Inst'!mdlOrder.bttnFinish_Click</definedName>
    <definedName name="mdlOrder.bttnFinish_Click">[0]!mdlOrder.bttnFinish_Click</definedName>
    <definedName name="MdlOrder.bttnHelp_Click" localSheetId="4">'Planning Assumptions &amp; Inst'!MdlOrder.bttnHelp_Click</definedName>
    <definedName name="MdlOrder.bttnHelp_Click">[0]!MdlOrder.bttnHelp_Click</definedName>
    <definedName name="MdlOrder.bttnNext_Click" localSheetId="4">'Planning Assumptions &amp; Inst'!MdlOrder.bttnNext_Click</definedName>
    <definedName name="MdlOrder.bttnNext_Click">[0]!MdlOrder.bttnNext_Click</definedName>
    <definedName name="MdlOrganizationUnit.bttnBack_Click" localSheetId="4">'Planning Assumptions &amp; Inst'!MdlOrganizationUnit.bttnBack_Click</definedName>
    <definedName name="MdlOrganizationUnit.bttnBack_Click">[0]!MdlOrganizationUnit.bttnBack_Click</definedName>
    <definedName name="MdlOrganizationUnit.bttnCancel_Click" localSheetId="4">'Planning Assumptions &amp; Inst'!MdlOrganizationUnit.bttnCancel_Click</definedName>
    <definedName name="MdlOrganizationUnit.bttnCancel_Click">[0]!MdlOrganizationUnit.bttnCancel_Click</definedName>
    <definedName name="MdlOrganizationUnit.bttnFinish_Click" localSheetId="4">'Planning Assumptions &amp; Inst'!MdlOrganizationUnit.bttnFinish_Click</definedName>
    <definedName name="MdlOrganizationUnit.bttnFinish_Click">[0]!MdlOrganizationUnit.bttnFinish_Click</definedName>
    <definedName name="MdlOrganizationUnit.bttnNext_Click" localSheetId="4">'Planning Assumptions &amp; Inst'!MdlOrganizationUnit.bttnNext_Click</definedName>
    <definedName name="MdlOrganizationUnit.bttnNext_Click">[0]!MdlOrganizationUnit.bttnNext_Click</definedName>
    <definedName name="MdlPrsnlEmployee.bttnBack_Click" localSheetId="4">'Planning Assumptions &amp; Inst'!MdlPrsnlEmployee.bttnBack_Click</definedName>
    <definedName name="MdlPrsnlEmployee.bttnBack_Click">[0]!MdlPrsnlEmployee.bttnBack_Click</definedName>
    <definedName name="MdlPrsnlEmployee.bttnCancel_Click" localSheetId="4">'Planning Assumptions &amp; Inst'!MdlPrsnlEmployee.bttnCancel_Click</definedName>
    <definedName name="MdlPrsnlEmployee.bttnCancel_Click">[0]!MdlPrsnlEmployee.bttnCancel_Click</definedName>
    <definedName name="MdlPrsnlEmployee.bttnExecuteSearch_Click" localSheetId="4">'Planning Assumptions &amp; Inst'!MdlPrsnlEmployee.bttnExecuteSearch_Click</definedName>
    <definedName name="MdlPrsnlEmployee.bttnExecuteSearch_Click">[0]!MdlPrsnlEmployee.bttnExecuteSearch_Click</definedName>
    <definedName name="MdlPrsnlEmployee.bttnFinish_Click" localSheetId="4">'Planning Assumptions &amp; Inst'!MdlPrsnlEmployee.bttnFinish_Click</definedName>
    <definedName name="MdlPrsnlEmployee.bttnFinish_Click">[0]!MdlPrsnlEmployee.bttnFinish_Click</definedName>
    <definedName name="MdlPrsnlEmployee.bttnNext_Click" localSheetId="4">'Planning Assumptions &amp; Inst'!MdlPrsnlEmployee.bttnNext_Click</definedName>
    <definedName name="MdlPrsnlEmployee.bttnNext_Click">[0]!MdlPrsnlEmployee.bttnNext_Click</definedName>
    <definedName name="MdlPrsnlEmployee.EmployeeList_Click" localSheetId="4">'Planning Assumptions &amp; Inst'!MdlPrsnlEmployee.EmployeeList_Click</definedName>
    <definedName name="MdlPrsnlEmployee.EmployeeList_Click">[0]!MdlPrsnlEmployee.EmployeeList_Click</definedName>
    <definedName name="MdlPrsnlEmpOrg.bttnBack_Click" localSheetId="4">'Planning Assumptions &amp; Inst'!MdlPrsnlEmpOrg.bttnBack_Click</definedName>
    <definedName name="MdlPrsnlEmpOrg.bttnBack_Click">[0]!MdlPrsnlEmpOrg.bttnBack_Click</definedName>
    <definedName name="MdlPrsnlEmpOrg.bttnCancel_Click" localSheetId="4">'Planning Assumptions &amp; Inst'!MdlPrsnlEmpOrg.bttnCancel_Click</definedName>
    <definedName name="MdlPrsnlEmpOrg.bttnCancel_Click">[0]!MdlPrsnlEmpOrg.bttnCancel_Click</definedName>
    <definedName name="MdlPrsnlEmpOrg.bttnFinish_Click" localSheetId="4">'Planning Assumptions &amp; Inst'!MdlPrsnlEmpOrg.bttnFinish_Click</definedName>
    <definedName name="MdlPrsnlEmpOrg.bttnFinish_Click">[0]!MdlPrsnlEmpOrg.bttnFinish_Click</definedName>
    <definedName name="MdlPrsnlEmpOrg.bttnNext_Click" localSheetId="4">'Planning Assumptions &amp; Inst'!MdlPrsnlEmpOrg.bttnNext_Click</definedName>
    <definedName name="MdlPrsnlEmpOrg.bttnNext_Click">[0]!MdlPrsnlEmpOrg.bttnNext_Click</definedName>
    <definedName name="MdlRptCategory.bttnBack_Click" localSheetId="4">'Planning Assumptions &amp; Inst'!MdlRptCategory.bttnBack_Click</definedName>
    <definedName name="MdlRptCategory.bttnBack_Click">[0]!MdlRptCategory.bttnBack_Click</definedName>
    <definedName name="MdlRptCategory.bttnCancel_Click" localSheetId="4">'Planning Assumptions &amp; Inst'!MdlRptCategory.bttnCancel_Click</definedName>
    <definedName name="MdlRptCategory.bttnCancel_Click">[0]!MdlRptCategory.bttnCancel_Click</definedName>
    <definedName name="MdlRptCategory.bttnFinish_Click" localSheetId="4">'Planning Assumptions &amp; Inst'!MdlRptCategory.bttnFinish_Click</definedName>
    <definedName name="MdlRptCategory.bttnFinish_Click">[0]!MdlRptCategory.bttnFinish_Click</definedName>
    <definedName name="MdlRptCategory.bttnHelp_Click" localSheetId="4">'Planning Assumptions &amp; Inst'!MdlRptCategory.bttnHelp_Click</definedName>
    <definedName name="MdlRptCategory.bttnHelp_Click">[0]!MdlRptCategory.bttnHelp_Click</definedName>
    <definedName name="MdlRptCategory.bttnNext_Click" localSheetId="4">'Planning Assumptions &amp; Inst'!MdlRptCategory.bttnNext_Click</definedName>
    <definedName name="MdlRptCategory.bttnNext_Click">[0]!MdlRptCategory.bttnNext_Click</definedName>
    <definedName name="MdlRptChoice.bttnBack_Click" localSheetId="4">'Planning Assumptions &amp; Inst'!MdlRptChoice.bttnBack_Click</definedName>
    <definedName name="MdlRptChoice.bttnBack_Click">[0]!MdlRptChoice.bttnBack_Click</definedName>
    <definedName name="MdlRptChoice.bttnCancel_Click" localSheetId="4">'Planning Assumptions &amp; Inst'!MdlRptChoice.bttnCancel_Click</definedName>
    <definedName name="MdlRptChoice.bttnCancel_Click">[0]!MdlRptChoice.bttnCancel_Click</definedName>
    <definedName name="MdlRptChoice.bttnFinish_Click" localSheetId="4">'Planning Assumptions &amp; Inst'!MdlRptChoice.bttnFinish_Click</definedName>
    <definedName name="MdlRptChoice.bttnFinish_Click">[0]!MdlRptChoice.bttnFinish_Click</definedName>
    <definedName name="MdlRptChoice.bttnHelp_Click" localSheetId="4">'Planning Assumptions &amp; Inst'!MdlRptChoice.bttnHelp_Click</definedName>
    <definedName name="MdlRptChoice.bttnHelp_Click">[0]!MdlRptChoice.bttnHelp_Click</definedName>
    <definedName name="MdlRptChoice.bttnNext_Click" localSheetId="4">'Planning Assumptions &amp; Inst'!MdlRptChoice.bttnNext_Click</definedName>
    <definedName name="MdlRptChoice.bttnNext_Click">[0]!MdlRptChoice.bttnNext_Click</definedName>
    <definedName name="MdlSummary.bttnAccounts_Click" localSheetId="4">'Planning Assumptions &amp; Inst'!MdlSummary.bttnAccounts_Click</definedName>
    <definedName name="MdlSummary.bttnAccounts_Click">[0]!MdlSummary.bttnAccounts_Click</definedName>
    <definedName name="MdlSummary.bttnBack_Click" localSheetId="4">'Planning Assumptions &amp; Inst'!MdlSummary.bttnBack_Click</definedName>
    <definedName name="MdlSummary.bttnBack_Click">[0]!MdlSummary.bttnBack_Click</definedName>
    <definedName name="MdlSummary.bttnCancel_Click" localSheetId="4">'Planning Assumptions &amp; Inst'!MdlSummary.bttnCancel_Click</definedName>
    <definedName name="MdlSummary.bttnCancel_Click">[0]!MdlSummary.bttnCancel_Click</definedName>
    <definedName name="MdlSummary.bttnFinish_Click" localSheetId="4">'Planning Assumptions &amp; Inst'!MdlSummary.bttnFinish_Click</definedName>
    <definedName name="MdlSummary.bttnFinish_Click">[0]!MdlSummary.bttnFinish_Click</definedName>
    <definedName name="MdlSummary.bttnHelp_Click" localSheetId="4">'Planning Assumptions &amp; Inst'!MdlSummary.bttnHelp_Click</definedName>
    <definedName name="MdlSummary.bttnHelp_Click">[0]!MdlSummary.bttnHelp_Click</definedName>
    <definedName name="MdlSummary.bttnNext_Click" localSheetId="4">'Planning Assumptions &amp; Inst'!MdlSummary.bttnNext_Click</definedName>
    <definedName name="MdlSummary.bttnNext_Click">[0]!MdlSummary.bttnNext_Click</definedName>
    <definedName name="MdlSummaryType.bttnBack_Click" localSheetId="4">'Planning Assumptions &amp; Inst'!MdlSummaryType.bttnBack_Click</definedName>
    <definedName name="MdlSummaryType.bttnBack_Click">[0]!MdlSummaryType.bttnBack_Click</definedName>
    <definedName name="MdlSummaryType.bttnCancel_Click" localSheetId="4">'Planning Assumptions &amp; Inst'!MdlSummaryType.bttnCancel_Click</definedName>
    <definedName name="MdlSummaryType.bttnCancel_Click">[0]!MdlSummaryType.bttnCancel_Click</definedName>
    <definedName name="MdlSummaryType.bttnFinish_Click" localSheetId="4">'Planning Assumptions &amp; Inst'!MdlSummaryType.bttnFinish_Click</definedName>
    <definedName name="MdlSummaryType.bttnFinish_Click">[0]!MdlSummaryType.bttnFinish_Click</definedName>
    <definedName name="MdlSummaryType.bttnHelp_Click" localSheetId="4">'Planning Assumptions &amp; Inst'!MdlSummaryType.bttnHelp_Click</definedName>
    <definedName name="MdlSummaryType.bttnHelp_Click">[0]!MdlSummaryType.bttnHelp_Click</definedName>
    <definedName name="MdlSummaryType.bttnNext_Click" localSheetId="4">'Planning Assumptions &amp; Inst'!MdlSummaryType.bttnNext_Click</definedName>
    <definedName name="MdlSummaryType.bttnNext_Click">[0]!MdlSummaryType.bttnNext_Click</definedName>
    <definedName name="modAboutDlg.bttnCancel_Click" localSheetId="4">'Planning Assumptions &amp; Inst'!modAboutDlg.bttnCancel_Click</definedName>
    <definedName name="modAboutDlg.bttnCancel_Click">[0]!modAboutDlg.bttnCancel_Click</definedName>
    <definedName name="modAboutDlg.bttnNext_Click" localSheetId="4">'Planning Assumptions &amp; Inst'!modAboutDlg.bttnNext_Click</definedName>
    <definedName name="modAboutDlg.bttnNext_Click">[0]!modAboutDlg.bttnNext_Click</definedName>
    <definedName name="modDateDlg.tboxFromMonth_Change" localSheetId="4">'Planning Assumptions &amp; Inst'!modDateDlg.tboxFromMonth_Change</definedName>
    <definedName name="modDateDlg.tboxFromMonth_Change">[0]!modDateDlg.tboxFromMonth_Change</definedName>
    <definedName name="modDateDlg.tboxToMonth_Change" localSheetId="4">'Planning Assumptions &amp; Inst'!modDateDlg.tboxToMonth_Change</definedName>
    <definedName name="modDateDlg.tboxToMonth_Change">[0]!modDateDlg.tboxToMonth_Change</definedName>
    <definedName name="modDateDlg.tboxToYear_Change" localSheetId="4">'Planning Assumptions &amp; Inst'!modDateDlg.tboxToYear_Change</definedName>
    <definedName name="modDateDlg.tboxToYear_Change">[0]!modDateDlg.tboxToYear_Change</definedName>
    <definedName name="_xlnm.Print_Area" localSheetId="2">'Enrollment-New Programs'!$A$1:$L$51</definedName>
    <definedName name="_xlnm.Print_Area" localSheetId="1">'SSGPDP Bgt Template'!$A$2:$K$199</definedName>
    <definedName name="_xlnm.Print_Titles" localSheetId="1">'SSGPDP Bgt Template'!$41:$41</definedName>
    <definedName name="SaleAcct11x" localSheetId="4">#REF!</definedName>
    <definedName name="SaleAcct11x" localSheetId="1">#REF!</definedName>
    <definedName name="SaleAcct11x">#REF!</definedName>
    <definedName name="SaleAcct1XX" localSheetId="4">#REF!</definedName>
    <definedName name="SaleAcct1XX" localSheetId="1">#REF!</definedName>
    <definedName name="SaleAcct1XX">#REF!</definedName>
    <definedName name="SaleAcct2XX" localSheetId="4">#REF!</definedName>
    <definedName name="SaleAcct2XX" localSheetId="1">#REF!</definedName>
    <definedName name="SaleAcct2XX">#REF!</definedName>
    <definedName name="SalePriorYear" localSheetId="4">#REF!</definedName>
    <definedName name="SalePriorYear" localSheetId="1">#REF!</definedName>
    <definedName name="SalePriorYear">#REF!</definedName>
    <definedName name="SalesAcct11Bal" localSheetId="4">#REF!</definedName>
    <definedName name="SalesAcct11Bal" localSheetId="1">#REF!</definedName>
    <definedName name="SalesAcct11Bal">#REF!</definedName>
    <definedName name="SalesAcct11UnexpBal" localSheetId="4">#REF!</definedName>
    <definedName name="SalesAcct11UnexpBal" localSheetId="1">#REF!</definedName>
    <definedName name="SalesAcct11UnexpBal">#REF!</definedName>
    <definedName name="SalesAcct11xx" localSheetId="4">#REF!</definedName>
    <definedName name="SalesAcct11xx" localSheetId="1">#REF!</definedName>
    <definedName name="SalesAcct11xx">#REF!</definedName>
    <definedName name="SalesAcct2x" localSheetId="4">#REF!</definedName>
    <definedName name="SalesAcct2x" localSheetId="1">#REF!</definedName>
    <definedName name="SalesAcct2x">#REF!</definedName>
    <definedName name="SalesAcct2xx" localSheetId="4">#REF!</definedName>
    <definedName name="SalesAcct2xx" localSheetId="1">#REF!</definedName>
    <definedName name="SalesAcct2xx">#REF!</definedName>
    <definedName name="SalesBudgetPeriod" localSheetId="4">#REF!</definedName>
    <definedName name="SalesBudgetPeriod" localSheetId="1">#REF!</definedName>
    <definedName name="SalesBudgetPeriod">#REF!</definedName>
    <definedName name="SalesDept" localSheetId="4">#REF!</definedName>
    <definedName name="SalesDept" localSheetId="1">#REF!</definedName>
    <definedName name="SalesDept">#REF!</definedName>
    <definedName name="SalesFundName" localSheetId="4">#REF!</definedName>
    <definedName name="SalesFundName" localSheetId="1">#REF!</definedName>
    <definedName name="SalesFundName">#REF!</definedName>
    <definedName name="SalesFundProject" localSheetId="4">#REF!</definedName>
    <definedName name="SalesFundProject" localSheetId="1">#REF!</definedName>
    <definedName name="SalesFundProject">#REF!</definedName>
    <definedName name="SalesIPA" localSheetId="4">#REF!</definedName>
    <definedName name="SalesIPA" localSheetId="1">#REF!</definedName>
    <definedName name="SalesIPA">#REF!</definedName>
    <definedName name="SalesRemMonth" localSheetId="4">#REF!</definedName>
    <definedName name="SalesRemMonth" localSheetId="1">#REF!</definedName>
    <definedName name="SalesRemMonth">#REF!</definedName>
    <definedName name="SalesReportDate" localSheetId="4">#REF!</definedName>
    <definedName name="SalesReportDate" localSheetId="1">#REF!</definedName>
    <definedName name="SalesReportDate">#REF!</definedName>
    <definedName name="SalesReportPeriod" localSheetId="4">#REF!</definedName>
    <definedName name="SalesReportPeriod" localSheetId="1">#REF!</definedName>
    <definedName name="SalesReportPeriod">#REF!</definedName>
    <definedName name="SalesSub0" localSheetId="4">#REF!</definedName>
    <definedName name="SalesSub0" localSheetId="1">#REF!</definedName>
    <definedName name="SalesSub0">#REF!</definedName>
    <definedName name="SalesSub1" localSheetId="4">#REF!</definedName>
    <definedName name="SalesSub1" localSheetId="1">#REF!</definedName>
    <definedName name="SalesSub1">#REF!</definedName>
    <definedName name="SalesSub2" localSheetId="4">#REF!</definedName>
    <definedName name="SalesSub2" localSheetId="1">#REF!</definedName>
    <definedName name="SalesSub2">#REF!</definedName>
    <definedName name="SalesSub3" localSheetId="4">#REF!</definedName>
    <definedName name="SalesSub3" localSheetId="1">#REF!</definedName>
    <definedName name="SalesSub3">#REF!</definedName>
    <definedName name="SalesSub4" localSheetId="4">#REF!</definedName>
    <definedName name="SalesSub4" localSheetId="1">#REF!</definedName>
    <definedName name="SalesSub4">#REF!</definedName>
    <definedName name="SalesSub5" localSheetId="4">#REF!</definedName>
    <definedName name="SalesSub5" localSheetId="1">#REF!</definedName>
    <definedName name="SalesSub5">#REF!</definedName>
    <definedName name="SalesSub6" localSheetId="4">#REF!</definedName>
    <definedName name="SalesSub6" localSheetId="1">#REF!</definedName>
    <definedName name="SalesSub6">#REF!</definedName>
    <definedName name="SalesSub6Benefit" localSheetId="4">#REF!</definedName>
    <definedName name="SalesSub6Benefit" localSheetId="1">#REF!</definedName>
    <definedName name="SalesSub6Benefit">#REF!</definedName>
    <definedName name="SalesSub6Vacation" localSheetId="4">#REF!</definedName>
    <definedName name="SalesSub6Vacation" localSheetId="1">#REF!</definedName>
    <definedName name="SalesSub6Vacation">#REF!</definedName>
    <definedName name="SalesSub7" localSheetId="4">#REF!</definedName>
    <definedName name="SalesSub7" localSheetId="1">#REF!</definedName>
    <definedName name="SalesSub7">#REF!</definedName>
    <definedName name="SalesSub8" localSheetId="4">#REF!</definedName>
    <definedName name="SalesSub8" localSheetId="1">#REF!</definedName>
    <definedName name="SalesSub8">#REF!</definedName>
    <definedName name="SalesSub9" localSheetId="4">#REF!</definedName>
    <definedName name="SalesSub9" localSheetId="1">#REF!</definedName>
    <definedName name="SalesSub9">#REF!</definedName>
    <definedName name="SalesSub9Cost" localSheetId="4">#REF!</definedName>
    <definedName name="SalesSub9Cost" localSheetId="1">#REF!</definedName>
    <definedName name="SalesSub9Cost">#REF!</definedName>
    <definedName name="SalesSub9Income" localSheetId="4">#REF!</definedName>
    <definedName name="SalesSub9Income" localSheetId="1">#REF!</definedName>
    <definedName name="SalesSub9Income">#REF!</definedName>
    <definedName name="SalesYTD" localSheetId="4">#REF!</definedName>
    <definedName name="SalesYTD" localSheetId="1">#REF!</definedName>
    <definedName name="SalesYTD">#REF!</definedName>
    <definedName name="spnSubtotal_Change" localSheetId="4">'Planning Assumptions &amp; Inst'!spnSubtotal_Change</definedName>
    <definedName name="spnSubtotal_Change">[0]!spnSubtotal_Change</definedName>
    <definedName name="testtesttest">[1]!bttnDown_Click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8" i="1" l="1"/>
  <c r="F181" i="1"/>
  <c r="D181" i="1"/>
  <c r="I181" i="1"/>
  <c r="H181" i="1"/>
  <c r="G181" i="1"/>
  <c r="E183" i="1"/>
  <c r="D183" i="1"/>
  <c r="E202" i="1" l="1"/>
  <c r="E199" i="1"/>
  <c r="O172" i="1"/>
  <c r="Q172" i="1"/>
  <c r="P172" i="1"/>
  <c r="S167" i="1"/>
  <c r="S166" i="1"/>
  <c r="V172" i="1"/>
  <c r="V167" i="1"/>
  <c r="V166" i="1"/>
  <c r="E155" i="1"/>
  <c r="D155" i="1"/>
  <c r="D27" i="1"/>
  <c r="D26" i="1" s="1"/>
  <c r="D77" i="1"/>
  <c r="D149" i="1"/>
  <c r="D32" i="1"/>
  <c r="D35" i="1" s="1"/>
  <c r="J32" i="1"/>
  <c r="J35" i="1" s="1"/>
  <c r="I32" i="1"/>
  <c r="H32" i="1"/>
  <c r="G32" i="1"/>
  <c r="F32" i="1"/>
  <c r="E32" i="1"/>
  <c r="D96" i="1"/>
  <c r="D103" i="1"/>
  <c r="F149" i="1"/>
  <c r="E149" i="1"/>
  <c r="J155" i="1"/>
  <c r="I155" i="1"/>
  <c r="H155" i="1"/>
  <c r="G155" i="1"/>
  <c r="F155" i="1"/>
  <c r="D115" i="1"/>
  <c r="D87" i="1"/>
  <c r="E77" i="1"/>
  <c r="E48" i="3"/>
  <c r="E39" i="3"/>
  <c r="E35" i="1" l="1"/>
  <c r="F35" i="1"/>
  <c r="G35" i="1"/>
  <c r="H35" i="1"/>
  <c r="I35" i="1"/>
  <c r="D126" i="1"/>
  <c r="D129" i="1" s="1"/>
  <c r="F77" i="1"/>
  <c r="J77" i="1"/>
  <c r="I77" i="1"/>
  <c r="H77" i="1"/>
  <c r="G77" i="1"/>
  <c r="H115" i="1"/>
  <c r="F115" i="1"/>
  <c r="E115" i="1"/>
  <c r="J115" i="1"/>
  <c r="I115" i="1"/>
  <c r="G115" i="1"/>
  <c r="J103" i="1"/>
  <c r="I103" i="1"/>
  <c r="H103" i="1"/>
  <c r="G103" i="1"/>
  <c r="F103" i="1"/>
  <c r="E103" i="1"/>
  <c r="J96" i="1"/>
  <c r="I96" i="1"/>
  <c r="H96" i="1"/>
  <c r="G96" i="1"/>
  <c r="F96" i="1"/>
  <c r="E96" i="1"/>
  <c r="J87" i="1"/>
  <c r="I87" i="1"/>
  <c r="H87" i="1"/>
  <c r="G87" i="1"/>
  <c r="F87" i="1"/>
  <c r="E87" i="1"/>
  <c r="C5" i="8"/>
  <c r="D52" i="1"/>
  <c r="D61" i="1"/>
  <c r="J27" i="1"/>
  <c r="J26" i="1" s="1"/>
  <c r="I27" i="1"/>
  <c r="I26" i="1" s="1"/>
  <c r="H27" i="1"/>
  <c r="H26" i="1" s="1"/>
  <c r="G27" i="1"/>
  <c r="G26" i="1" s="1"/>
  <c r="F27" i="1"/>
  <c r="F26" i="1" s="1"/>
  <c r="E27" i="1"/>
  <c r="E26" i="1" s="1"/>
  <c r="E36" i="1" l="1"/>
  <c r="E78" i="1"/>
  <c r="XEU28" i="1" l="1"/>
  <c r="T172" i="1"/>
  <c r="S172" i="1" s="1"/>
  <c r="G139" i="1"/>
  <c r="F140" i="1"/>
  <c r="F139" i="1"/>
  <c r="E139" i="1"/>
  <c r="D139" i="1"/>
  <c r="D11" i="1" l="1"/>
  <c r="D13" i="1" s="1"/>
  <c r="E11" i="1"/>
  <c r="E13" i="1" s="1"/>
  <c r="F11" i="1"/>
  <c r="F13" i="1" s="1"/>
  <c r="G11" i="1"/>
  <c r="G13" i="1" s="1"/>
  <c r="H11" i="1"/>
  <c r="H13" i="1" s="1"/>
  <c r="I11" i="1"/>
  <c r="I13" i="1" s="1"/>
  <c r="J11" i="1"/>
  <c r="J13" i="1" s="1"/>
  <c r="J10" i="1"/>
  <c r="I10" i="1"/>
  <c r="H10" i="1"/>
  <c r="G10" i="1"/>
  <c r="F10" i="1"/>
  <c r="E10" i="1"/>
  <c r="D10" i="1"/>
  <c r="F18" i="3" l="1"/>
  <c r="G149" i="1" l="1"/>
  <c r="H149" i="1"/>
  <c r="I149" i="1"/>
  <c r="J149" i="1"/>
  <c r="E133" i="1"/>
  <c r="F133" i="1"/>
  <c r="G133" i="1"/>
  <c r="H133" i="1"/>
  <c r="I133" i="1"/>
  <c r="J133" i="1"/>
  <c r="D133" i="1"/>
  <c r="E140" i="1"/>
  <c r="G140" i="1"/>
  <c r="G143" i="1" s="1"/>
  <c r="H140" i="1"/>
  <c r="I140" i="1"/>
  <c r="J140" i="1"/>
  <c r="D140" i="1"/>
  <c r="D143" i="1" s="1"/>
  <c r="D158" i="1" s="1"/>
  <c r="H139" i="1"/>
  <c r="I139" i="1"/>
  <c r="J139" i="1"/>
  <c r="I143" i="1" l="1"/>
  <c r="H143" i="1"/>
  <c r="F143" i="1"/>
  <c r="E143" i="1"/>
  <c r="J143" i="1"/>
  <c r="D69" i="1" l="1"/>
  <c r="D118" i="1" s="1"/>
  <c r="E181" i="1" l="1"/>
  <c r="D190" i="1"/>
  <c r="D160" i="1"/>
  <c r="J52" i="1"/>
  <c r="I52" i="1"/>
  <c r="H52" i="1"/>
  <c r="G52" i="1"/>
  <c r="E52" i="1"/>
  <c r="F199" i="1"/>
  <c r="G199" i="1" s="1"/>
  <c r="H199" i="1" s="1"/>
  <c r="D8" i="3"/>
  <c r="D6" i="3"/>
  <c r="C5" i="3"/>
  <c r="C17" i="3" s="1"/>
  <c r="C2" i="1"/>
  <c r="D194" i="1" l="1"/>
  <c r="D197" i="1" s="1"/>
  <c r="D192" i="1"/>
  <c r="D193" i="1" s="1"/>
  <c r="D212" i="1" s="1"/>
  <c r="E61" i="1"/>
  <c r="F61" i="1"/>
  <c r="G61" i="1"/>
  <c r="H61" i="1"/>
  <c r="F39" i="3"/>
  <c r="G39" i="3"/>
  <c r="H39" i="3"/>
  <c r="I39" i="3"/>
  <c r="J39" i="3"/>
  <c r="K39" i="3"/>
  <c r="H97" i="1" l="1"/>
  <c r="I104" i="1"/>
  <c r="G97" i="1"/>
  <c r="F104" i="1"/>
  <c r="E97" i="1"/>
  <c r="G104" i="1"/>
  <c r="H104" i="1"/>
  <c r="J97" i="1"/>
  <c r="I97" i="1"/>
  <c r="E104" i="1"/>
  <c r="F97" i="1"/>
  <c r="G62" i="1"/>
  <c r="E88" i="1"/>
  <c r="F62" i="1"/>
  <c r="E62" i="1"/>
  <c r="H62" i="1"/>
  <c r="J61" i="1"/>
  <c r="I61" i="1"/>
  <c r="J104" i="1" l="1"/>
  <c r="F88" i="1"/>
  <c r="G88" i="1"/>
  <c r="H88" i="1"/>
  <c r="I88" i="1"/>
  <c r="J88" i="1"/>
  <c r="I62" i="1"/>
  <c r="J62" i="1"/>
  <c r="F52" i="1"/>
  <c r="F69" i="1" s="1"/>
  <c r="F118" i="1" s="1"/>
  <c r="G69" i="1"/>
  <c r="G118" i="1" s="1"/>
  <c r="G188" i="1" l="1"/>
  <c r="G190" i="1"/>
  <c r="F188" i="1"/>
  <c r="F190" i="1"/>
  <c r="E53" i="1"/>
  <c r="E69" i="1"/>
  <c r="E118" i="1" s="1"/>
  <c r="G53" i="1"/>
  <c r="F53" i="1"/>
  <c r="E188" i="1" l="1"/>
  <c r="E190" i="1"/>
  <c r="H53" i="1"/>
  <c r="H69" i="1"/>
  <c r="H118" i="1" s="1"/>
  <c r="E194" i="1" l="1"/>
  <c r="H188" i="1"/>
  <c r="H190" i="1"/>
  <c r="I53" i="1"/>
  <c r="I69" i="1"/>
  <c r="I118" i="1" s="1"/>
  <c r="I190" i="1" l="1"/>
  <c r="I188" i="1"/>
  <c r="J53" i="1"/>
  <c r="J69" i="1"/>
  <c r="J118" i="1" s="1"/>
  <c r="J190" i="1" l="1"/>
  <c r="J188" i="1"/>
  <c r="J78" i="1"/>
  <c r="I78" i="1"/>
  <c r="H78" i="1"/>
  <c r="G78" i="1"/>
  <c r="F78" i="1"/>
  <c r="C12" i="8"/>
  <c r="D12" i="8" s="1"/>
  <c r="C11" i="8"/>
  <c r="D11" i="8" s="1"/>
  <c r="C10" i="8"/>
  <c r="D10" i="8" s="1"/>
  <c r="C9" i="8"/>
  <c r="D9" i="8" s="1"/>
  <c r="C8" i="8"/>
  <c r="D8" i="8" s="1"/>
  <c r="C7" i="8"/>
  <c r="D7" i="8" s="1"/>
  <c r="C6" i="8"/>
  <c r="D6" i="8" s="1"/>
  <c r="C4" i="8"/>
  <c r="D4" i="8" s="1"/>
  <c r="C3" i="8"/>
  <c r="D3" i="8" s="1"/>
  <c r="Q166" i="1" l="1"/>
  <c r="O166" i="1" s="1"/>
  <c r="E119" i="1"/>
  <c r="Q167" i="1" l="1"/>
  <c r="O167" i="1" s="1"/>
  <c r="D5" i="8"/>
  <c r="L14" i="3"/>
  <c r="C42" i="3"/>
  <c r="C43" i="3"/>
  <c r="C44" i="3"/>
  <c r="C45" i="3"/>
  <c r="C46" i="3"/>
  <c r="C47" i="3"/>
  <c r="C41" i="3"/>
  <c r="C33" i="3"/>
  <c r="C34" i="3"/>
  <c r="C35" i="3"/>
  <c r="C36" i="3"/>
  <c r="C37" i="3"/>
  <c r="C38" i="3"/>
  <c r="C32" i="3"/>
  <c r="J181" i="1" l="1"/>
  <c r="G183" i="1"/>
  <c r="F183" i="1"/>
  <c r="H183" i="1"/>
  <c r="I183" i="1"/>
  <c r="J183" i="1"/>
  <c r="G202" i="1"/>
  <c r="H202" i="1" s="1"/>
  <c r="I202" i="1" s="1"/>
  <c r="J202" i="1" s="1"/>
  <c r="I194" i="1" l="1"/>
  <c r="H194" i="1"/>
  <c r="G194" i="1"/>
  <c r="J194" i="1"/>
  <c r="F194" i="1"/>
  <c r="E43" i="3"/>
  <c r="F43" i="3"/>
  <c r="G43" i="3"/>
  <c r="H43" i="3"/>
  <c r="I43" i="3"/>
  <c r="J43" i="3"/>
  <c r="K43" i="3"/>
  <c r="L43" i="3"/>
  <c r="E44" i="3"/>
  <c r="F44" i="3"/>
  <c r="G44" i="3"/>
  <c r="H44" i="3"/>
  <c r="I44" i="3"/>
  <c r="J44" i="3"/>
  <c r="K44" i="3"/>
  <c r="L44" i="3"/>
  <c r="E45" i="3"/>
  <c r="F45" i="3"/>
  <c r="G45" i="3"/>
  <c r="H45" i="3"/>
  <c r="I45" i="3"/>
  <c r="J45" i="3"/>
  <c r="K45" i="3"/>
  <c r="L45" i="3"/>
  <c r="E46" i="3"/>
  <c r="F46" i="3"/>
  <c r="G46" i="3"/>
  <c r="H46" i="3"/>
  <c r="I46" i="3"/>
  <c r="J46" i="3"/>
  <c r="K46" i="3"/>
  <c r="L46" i="3"/>
  <c r="G41" i="3" l="1"/>
  <c r="G18" i="3"/>
  <c r="H18" i="3"/>
  <c r="I18" i="3"/>
  <c r="J18" i="3"/>
  <c r="K18" i="3"/>
  <c r="L18" i="3"/>
  <c r="G28" i="3"/>
  <c r="H28" i="3"/>
  <c r="I28" i="3"/>
  <c r="J28" i="3"/>
  <c r="K28" i="3"/>
  <c r="L28" i="3"/>
  <c r="H41" i="3"/>
  <c r="I41" i="3"/>
  <c r="J41" i="3"/>
  <c r="K41" i="3"/>
  <c r="L41" i="3"/>
  <c r="G42" i="3"/>
  <c r="H42" i="3"/>
  <c r="I42" i="3"/>
  <c r="J42" i="3"/>
  <c r="K42" i="3"/>
  <c r="L42" i="3"/>
  <c r="G47" i="3"/>
  <c r="H47" i="3"/>
  <c r="I47" i="3"/>
  <c r="J47" i="3"/>
  <c r="K47" i="3"/>
  <c r="L47" i="3"/>
  <c r="F47" i="3"/>
  <c r="E47" i="3"/>
  <c r="F42" i="3"/>
  <c r="E42" i="3"/>
  <c r="F41" i="3"/>
  <c r="E41" i="3"/>
  <c r="F28" i="3"/>
  <c r="E28" i="3"/>
  <c r="E18" i="3"/>
  <c r="B18" i="3"/>
  <c r="B21" i="3" s="1"/>
  <c r="B22" i="3" s="1"/>
  <c r="B23" i="3" s="1"/>
  <c r="B24" i="3" s="1"/>
  <c r="B25" i="3" s="1"/>
  <c r="B26" i="3" s="1"/>
  <c r="B27" i="3" s="1"/>
  <c r="B28" i="3" s="1"/>
  <c r="B29" i="3" s="1"/>
  <c r="B32" i="3" s="1"/>
  <c r="B33" i="3" s="1"/>
  <c r="L48" i="3"/>
  <c r="J41" i="1"/>
  <c r="I41" i="1"/>
  <c r="H41" i="1"/>
  <c r="G41" i="1"/>
  <c r="F41" i="1"/>
  <c r="E41" i="1"/>
  <c r="D41" i="1"/>
  <c r="H116" i="1"/>
  <c r="F116" i="1"/>
  <c r="J119" i="1" l="1"/>
  <c r="F70" i="1"/>
  <c r="E70" i="1"/>
  <c r="H70" i="1"/>
  <c r="G70" i="1"/>
  <c r="J116" i="1"/>
  <c r="E116" i="1"/>
  <c r="I116" i="1"/>
  <c r="G116" i="1"/>
  <c r="I70" i="1"/>
  <c r="J70" i="1"/>
  <c r="I29" i="3"/>
  <c r="G29" i="3"/>
  <c r="J48" i="3"/>
  <c r="H48" i="3"/>
  <c r="F48" i="3"/>
  <c r="F29" i="3"/>
  <c r="J29" i="3"/>
  <c r="K29" i="3"/>
  <c r="E29" i="3"/>
  <c r="I48" i="3"/>
  <c r="G48" i="3"/>
  <c r="H29" i="3"/>
  <c r="K48" i="3"/>
  <c r="L29" i="3"/>
  <c r="B34" i="3"/>
  <c r="B35" i="3" s="1"/>
  <c r="B36" i="3" s="1"/>
  <c r="B37" i="3" s="1"/>
  <c r="B38" i="3" s="1"/>
  <c r="B41" i="3" s="1"/>
  <c r="B42" i="3" s="1"/>
  <c r="J19" i="1" l="1"/>
  <c r="E19" i="1"/>
  <c r="G19" i="1"/>
  <c r="G126" i="1"/>
  <c r="G129" i="1" s="1"/>
  <c r="G158" i="1" s="1"/>
  <c r="G192" i="1" s="1"/>
  <c r="G193" i="1" s="1"/>
  <c r="G212" i="1" s="1"/>
  <c r="I19" i="1"/>
  <c r="I126" i="1"/>
  <c r="I129" i="1" s="1"/>
  <c r="I158" i="1" s="1"/>
  <c r="I192" i="1" s="1"/>
  <c r="I193" i="1" s="1"/>
  <c r="J126" i="1"/>
  <c r="J129" i="1" s="1"/>
  <c r="J158" i="1" s="1"/>
  <c r="J192" i="1" s="1"/>
  <c r="J193" i="1" s="1"/>
  <c r="E126" i="1"/>
  <c r="E129" i="1" s="1"/>
  <c r="E158" i="1" s="1"/>
  <c r="E192" i="1" s="1"/>
  <c r="E193" i="1" s="1"/>
  <c r="E212" i="1" s="1"/>
  <c r="H119" i="1"/>
  <c r="F119" i="1"/>
  <c r="G119" i="1"/>
  <c r="I119" i="1"/>
  <c r="J36" i="1"/>
  <c r="H19" i="1"/>
  <c r="F19" i="1"/>
  <c r="D19" i="1"/>
  <c r="B43" i="3"/>
  <c r="B44" i="3" s="1"/>
  <c r="B45" i="3" s="1"/>
  <c r="B46" i="3" s="1"/>
  <c r="B47" i="3" s="1"/>
  <c r="B48" i="3" s="1"/>
  <c r="J130" i="1" l="1"/>
  <c r="I199" i="1"/>
  <c r="I212" i="1" s="1"/>
  <c r="G144" i="1"/>
  <c r="I144" i="1"/>
  <c r="E144" i="1"/>
  <c r="J144" i="1"/>
  <c r="F144" i="1"/>
  <c r="H144" i="1"/>
  <c r="H36" i="1"/>
  <c r="H126" i="1"/>
  <c r="H129" i="1" s="1"/>
  <c r="H158" i="1" s="1"/>
  <c r="H192" i="1" s="1"/>
  <c r="H193" i="1" s="1"/>
  <c r="H212" i="1" s="1"/>
  <c r="F36" i="1"/>
  <c r="F126" i="1"/>
  <c r="G36" i="1"/>
  <c r="I36" i="1"/>
  <c r="F129" i="1" l="1"/>
  <c r="F158" i="1" s="1"/>
  <c r="F192" i="1" s="1"/>
  <c r="F193" i="1" s="1"/>
  <c r="F212" i="1" s="1"/>
  <c r="E130" i="1"/>
  <c r="J199" i="1"/>
  <c r="J212" i="1" s="1"/>
  <c r="E150" i="1"/>
  <c r="F150" i="1"/>
  <c r="H150" i="1"/>
  <c r="J150" i="1"/>
  <c r="J160" i="1"/>
  <c r="J197" i="1" s="1"/>
  <c r="G150" i="1"/>
  <c r="I150" i="1"/>
  <c r="H130" i="1"/>
  <c r="I130" i="1"/>
  <c r="H160" i="1"/>
  <c r="H197" i="1" s="1"/>
  <c r="G160" i="1"/>
  <c r="G197" i="1" s="1"/>
  <c r="I160" i="1"/>
  <c r="I197" i="1" s="1"/>
  <c r="G130" i="1" l="1"/>
  <c r="F130" i="1"/>
  <c r="I161" i="1"/>
  <c r="J161" i="1"/>
  <c r="H161" i="1"/>
  <c r="E160" i="1"/>
  <c r="E197" i="1" s="1"/>
  <c r="F160" i="1"/>
  <c r="F197" i="1" s="1"/>
  <c r="F161" i="1" l="1"/>
  <c r="E161" i="1"/>
  <c r="G161" i="1"/>
</calcChain>
</file>

<file path=xl/sharedStrings.xml><?xml version="1.0" encoding="utf-8"?>
<sst xmlns="http://schemas.openxmlformats.org/spreadsheetml/2006/main" count="677" uniqueCount="392">
  <si>
    <t xml:space="preserve">Self Supporting Budget Template - Program Profile </t>
  </si>
  <si>
    <t xml:space="preserve">Program Profile </t>
  </si>
  <si>
    <t xml:space="preserve">School /Department </t>
  </si>
  <si>
    <t>Length of program (Years)</t>
  </si>
  <si>
    <t>Location</t>
  </si>
  <si>
    <t xml:space="preserve">Total Number of Courses </t>
  </si>
  <si>
    <t>Total Number of Units</t>
  </si>
  <si>
    <t>Is this project already defined in the annual FY25 MYP?</t>
  </si>
  <si>
    <t>Does this program require School Funding, if so what is the loan request amount?</t>
  </si>
  <si>
    <t>Program Details</t>
  </si>
  <si>
    <t xml:space="preserve">SSGPDP Program Name </t>
  </si>
  <si>
    <t>Project Description</t>
  </si>
  <si>
    <t>Estimated Average Annual Enrollments</t>
  </si>
  <si>
    <t xml:space="preserve">Estimated Average Annual Revenue </t>
  </si>
  <si>
    <t xml:space="preserve">Cost Analysis for Self-Supporting Program Fee Proposals: </t>
  </si>
  <si>
    <t>SCHOOL/DEPARTMENT/PROPOSED PROGRAM:</t>
  </si>
  <si>
    <r>
      <t xml:space="preserve">Key Notes:  </t>
    </r>
    <r>
      <rPr>
        <b/>
        <sz val="11"/>
        <color rgb="FF4F81BD"/>
        <rFont val="Calibri"/>
        <family val="2"/>
      </rPr>
      <t xml:space="preserve">(Please refer to Planning assumptions &amp; Rates tab for further details) </t>
    </r>
    <r>
      <rPr>
        <b/>
        <sz val="11"/>
        <color rgb="FF000000"/>
        <rFont val="Calibri"/>
        <family val="2"/>
      </rPr>
      <t xml:space="preserve">                                                                                                                                                                                                                                                                                                                                                                                                                                                                                                                                                                                                             1)</t>
    </r>
    <r>
      <rPr>
        <sz val="11"/>
        <color rgb="FF000000"/>
        <rFont val="Calibri"/>
        <family val="2"/>
      </rPr>
      <t xml:space="preserve"> *Existing programs, if profitable, must show a minimum of three years (through 2025-26).  If there is a deficit projected for 2025-26, the program should included at least one additional year to demonstrate how the deficit will be addressed.                                                                                                                                                                                                                                                                                                                     </t>
    </r>
    <r>
      <rPr>
        <b/>
        <sz val="11"/>
        <color rgb="FF000000"/>
        <rFont val="Calibri"/>
        <family val="2"/>
      </rPr>
      <t>2)</t>
    </r>
    <r>
      <rPr>
        <sz val="11"/>
        <color rgb="FF000000"/>
        <rFont val="Calibri"/>
        <family val="2"/>
      </rPr>
      <t xml:space="preserve"> *Expectation is that new programs will be self-supporting by year 3; for programs beginning in 2023-24, this is 2025-26; for programs beginning in 2024-25, this is 2026-27; for programs beginning in 2025-26, this is 2027-28.                                                                                                                                                                                                                                                                                                                                                           </t>
    </r>
    <r>
      <rPr>
        <b/>
        <sz val="11"/>
        <color rgb="FF000000"/>
        <rFont val="Calibri"/>
        <family val="2"/>
      </rPr>
      <t>3)</t>
    </r>
    <r>
      <rPr>
        <sz val="11"/>
        <color rgb="FF000000"/>
        <rFont val="Calibri"/>
        <family val="2"/>
      </rPr>
      <t>*If a campus loan has been approved, the loan must be paid beginning in year 3 and completely repaid within five years after the program becomes self-supporting.  For programs with loans, multi-year budget should show a maximum of seven years (less years if the loan is paid off sooner).</t>
    </r>
  </si>
  <si>
    <t>FTE Enrollment   (Complete "Enrollment-New Programs" Tab)</t>
  </si>
  <si>
    <t>(Multi-Year Budget Plan)</t>
  </si>
  <si>
    <r>
      <rPr>
        <b/>
        <sz val="11"/>
        <rFont val="Calibri"/>
        <family val="2"/>
        <scheme val="minor"/>
      </rPr>
      <t>Directions</t>
    </r>
    <r>
      <rPr>
        <sz val="11"/>
        <rFont val="Calibri"/>
        <family val="2"/>
        <scheme val="minor"/>
      </rPr>
      <t xml:space="preserve">: Complete "Enrollment-New Programs" Tab. Metrics will auto populate. </t>
    </r>
  </si>
  <si>
    <t>2023-24 Actuals</t>
  </si>
  <si>
    <t>2024-25 Estimated</t>
  </si>
  <si>
    <t>2025-26 Projected</t>
  </si>
  <si>
    <t>2026-27 Projected</t>
  </si>
  <si>
    <t xml:space="preserve">2027-28 Projected </t>
  </si>
  <si>
    <t xml:space="preserve">2029-30 Projected </t>
  </si>
  <si>
    <t xml:space="preserve">2030-31 Projected </t>
  </si>
  <si>
    <t xml:space="preserve">Additional Guidance </t>
  </si>
  <si>
    <t>Planning Assumptions</t>
  </si>
  <si>
    <t>Year-average Program Enrollment (FTE)</t>
  </si>
  <si>
    <t>Year-average Program Headcount</t>
  </si>
  <si>
    <t xml:space="preserve"># Self-supported Students </t>
  </si>
  <si>
    <t>Course Plan</t>
  </si>
  <si>
    <r>
      <rPr>
        <b/>
        <sz val="11"/>
        <color rgb="FF000000"/>
        <rFont val="Calibri"/>
        <family val="2"/>
      </rPr>
      <t xml:space="preserve">Directions: </t>
    </r>
    <r>
      <rPr>
        <sz val="11"/>
        <color rgb="FF000000"/>
        <rFont val="Calibri"/>
        <family val="2"/>
      </rPr>
      <t xml:space="preserve">Input # of courses annually Please break it down by quarter in Planning assumptions column </t>
    </r>
    <r>
      <rPr>
        <b/>
        <sz val="11"/>
        <color rgb="FF000000"/>
        <rFont val="Calibri"/>
        <family val="2"/>
      </rPr>
      <t>L</t>
    </r>
    <r>
      <rPr>
        <sz val="11"/>
        <color rgb="FF000000"/>
        <rFont val="Calibri"/>
        <family val="2"/>
      </rPr>
      <t xml:space="preserve">. </t>
    </r>
  </si>
  <si>
    <t># of courses</t>
  </si>
  <si>
    <t>Avg enrollment/course</t>
  </si>
  <si>
    <t xml:space="preserve">Revenue </t>
  </si>
  <si>
    <r>
      <rPr>
        <b/>
        <sz val="11"/>
        <color rgb="FF000000"/>
        <rFont val="Calibri"/>
        <family val="2"/>
        <scheme val="minor"/>
      </rPr>
      <t>Directions</t>
    </r>
    <r>
      <rPr>
        <sz val="11"/>
        <color rgb="FF000000"/>
        <rFont val="Calibri"/>
        <family val="2"/>
        <scheme val="minor"/>
      </rPr>
      <t xml:space="preserve">: Complete "Enrollment-New Programs" Tab. Metrics will auto populate.  Please update </t>
    </r>
    <r>
      <rPr>
        <b/>
        <sz val="11"/>
        <color rgb="FF000000"/>
        <rFont val="Calibri"/>
        <family val="2"/>
        <scheme val="minor"/>
      </rPr>
      <t>actuals</t>
    </r>
    <r>
      <rPr>
        <sz val="11"/>
        <color rgb="FF000000"/>
        <rFont val="Calibri"/>
        <family val="2"/>
        <scheme val="minor"/>
      </rPr>
      <t xml:space="preserve"> from KFS for Column </t>
    </r>
    <r>
      <rPr>
        <b/>
        <sz val="11"/>
        <color rgb="FF000000"/>
        <rFont val="Calibri"/>
        <family val="2"/>
        <scheme val="minor"/>
      </rPr>
      <t>D</t>
    </r>
    <r>
      <rPr>
        <sz val="11"/>
        <color rgb="FF000000"/>
        <rFont val="Calibri"/>
        <family val="2"/>
        <scheme val="minor"/>
      </rPr>
      <t xml:space="preserve"> and </t>
    </r>
    <r>
      <rPr>
        <b/>
        <sz val="11"/>
        <color rgb="FF000000"/>
        <rFont val="Calibri"/>
        <family val="2"/>
        <scheme val="minor"/>
      </rPr>
      <t>E</t>
    </r>
    <r>
      <rPr>
        <sz val="11"/>
        <color rgb="FF000000"/>
        <rFont val="Calibri"/>
        <family val="2"/>
        <scheme val="minor"/>
      </rPr>
      <t xml:space="preserve"> (if any have been incurred) . Budget office will be verifying actuals. </t>
    </r>
  </si>
  <si>
    <t>Annual Fee Per Student (Fee detail is optional)</t>
  </si>
  <si>
    <t>Program Fee</t>
  </si>
  <si>
    <r>
      <rPr>
        <b/>
        <sz val="11"/>
        <color rgb="FF000000"/>
        <rFont val="Calibri"/>
        <family val="2"/>
        <scheme val="minor"/>
      </rPr>
      <t>Directions:</t>
    </r>
    <r>
      <rPr>
        <sz val="11"/>
        <color rgb="FF000000"/>
        <rFont val="Calibri"/>
        <family val="2"/>
        <scheme val="minor"/>
      </rPr>
      <t xml:space="preserve"> Please note that the current calculation is set to account for </t>
    </r>
    <r>
      <rPr>
        <sz val="11"/>
        <color rgb="FF000000"/>
        <rFont val="Calibri"/>
        <family val="2"/>
        <scheme val="minor"/>
      </rPr>
      <t>1</t>
    </r>
    <r>
      <rPr>
        <sz val="11"/>
        <color rgb="FF000000"/>
        <rFont val="Calibri"/>
        <family val="2"/>
        <scheme val="minor"/>
      </rPr>
      <t xml:space="preserve"> cohort per FY. If you need to include more than 1 cohort, please adjust the formula accordingly. </t>
    </r>
  </si>
  <si>
    <t xml:space="preserve"> Student Services Fee</t>
  </si>
  <si>
    <t>Campus-Based Fees (SU+FL+SP)</t>
  </si>
  <si>
    <t xml:space="preserve"> Health Insurance</t>
  </si>
  <si>
    <t>Other Fees (Example: Transit Fees)</t>
  </si>
  <si>
    <t>Total Program Fee Revenue</t>
  </si>
  <si>
    <t>Total Other Funds  (explain in planning assumptions)</t>
  </si>
  <si>
    <r>
      <rPr>
        <b/>
        <sz val="11"/>
        <color rgb="FF000000"/>
        <rFont val="Calibri"/>
      </rPr>
      <t xml:space="preserve">Directions: </t>
    </r>
    <r>
      <rPr>
        <sz val="11"/>
        <color rgb="FF000000"/>
        <rFont val="Calibri"/>
      </rPr>
      <t>please include any other applicable funds for your program. (Ex. Grant, Endowment..)</t>
    </r>
  </si>
  <si>
    <t>TOTAL PROGRAM REVENUE</t>
  </si>
  <si>
    <t>Year over Year Change in %</t>
  </si>
  <si>
    <t>`</t>
  </si>
  <si>
    <r>
      <rPr>
        <b/>
        <sz val="12"/>
        <color rgb="FFFF0000"/>
        <rFont val="Calibri"/>
        <family val="2"/>
        <scheme val="minor"/>
      </rPr>
      <t>A. DIRECT COSTS (</t>
    </r>
    <r>
      <rPr>
        <b/>
        <sz val="12"/>
        <color rgb="FF000000"/>
        <rFont val="Calibri"/>
        <family val="2"/>
        <scheme val="minor"/>
      </rPr>
      <t>Subject to IDC</t>
    </r>
    <r>
      <rPr>
        <b/>
        <sz val="12"/>
        <color rgb="FFFF0000"/>
        <rFont val="Calibri"/>
        <family val="2"/>
        <scheme val="minor"/>
      </rPr>
      <t>)</t>
    </r>
  </si>
  <si>
    <r>
      <t xml:space="preserve">Direction: </t>
    </r>
    <r>
      <rPr>
        <sz val="11"/>
        <color rgb="FF000000"/>
        <rFont val="Calibri"/>
        <family val="2"/>
      </rPr>
      <t xml:space="preserve">Please use drop down menu for  Column </t>
    </r>
    <r>
      <rPr>
        <b/>
        <sz val="11"/>
        <color rgb="FF000000"/>
        <rFont val="Calibri"/>
        <family val="2"/>
      </rPr>
      <t>C</t>
    </r>
    <r>
      <rPr>
        <sz val="11"/>
        <color rgb="FF000000"/>
        <rFont val="Calibri"/>
        <family val="2"/>
      </rPr>
      <t xml:space="preserve"> with Faculty CTO Codes  and Columns </t>
    </r>
    <r>
      <rPr>
        <b/>
        <sz val="11"/>
        <color rgb="FF000000"/>
        <rFont val="Calibri"/>
        <family val="2"/>
      </rPr>
      <t>D-J</t>
    </r>
    <r>
      <rPr>
        <sz val="11"/>
        <color rgb="FF000000"/>
        <rFont val="Calibri"/>
        <family val="2"/>
      </rPr>
      <t xml:space="preserve"> with Expenses and FTE as directed in column </t>
    </r>
    <r>
      <rPr>
        <b/>
        <sz val="11"/>
        <color rgb="FF000000"/>
        <rFont val="Calibri"/>
        <family val="2"/>
      </rPr>
      <t>C</t>
    </r>
    <r>
      <rPr>
        <sz val="11"/>
        <color rgb="FF000000"/>
        <rFont val="Calibri"/>
        <family val="2"/>
      </rPr>
      <t xml:space="preserve">. </t>
    </r>
    <r>
      <rPr>
        <b/>
        <sz val="11"/>
        <color rgb="FF000000"/>
        <rFont val="Calibri"/>
        <family val="2"/>
      </rPr>
      <t xml:space="preserve">Column L </t>
    </r>
    <r>
      <rPr>
        <sz val="11"/>
        <color rgb="FF000000"/>
        <rFont val="Calibri"/>
        <family val="2"/>
      </rPr>
      <t xml:space="preserve">should provided detailed justification for projection. </t>
    </r>
    <r>
      <rPr>
        <b/>
        <sz val="11"/>
        <color rgb="FF000000"/>
        <rFont val="Calibri"/>
        <family val="2"/>
      </rPr>
      <t xml:space="preserve">*Please update actuals from KFS for Column D and E (if any have been incurred) . Budget office will be verifying actuals. </t>
    </r>
  </si>
  <si>
    <t>Faculty Salary and FTE SWG0</t>
  </si>
  <si>
    <t>Examples: line faculty summer salary, lecturers, overload, TA etc.</t>
  </si>
  <si>
    <t>Faculty instructional cost per course</t>
  </si>
  <si>
    <t>Faculty FTE</t>
  </si>
  <si>
    <t>Professorial-Tenure</t>
  </si>
  <si>
    <t>Professorial-Recall</t>
  </si>
  <si>
    <t>Professorial-Emeritus</t>
  </si>
  <si>
    <t xml:space="preserve">Total Faculty Salaries </t>
  </si>
  <si>
    <r>
      <rPr>
        <b/>
        <sz val="11"/>
        <rFont val="Calibri"/>
        <family val="2"/>
        <scheme val="minor"/>
      </rPr>
      <t>Directions</t>
    </r>
    <r>
      <rPr>
        <sz val="11"/>
        <rFont val="Calibri"/>
        <family val="2"/>
        <scheme val="minor"/>
      </rPr>
      <t>: Please use drop down menu in Column C for Staff Code.</t>
    </r>
  </si>
  <si>
    <t>Staff Salary and FTE SWG1</t>
  </si>
  <si>
    <t>Staff FTE</t>
  </si>
  <si>
    <t>ADMISSIONS RECRMT MGR 3</t>
  </si>
  <si>
    <t>Director</t>
  </si>
  <si>
    <t>STDT SVC SUPV 2</t>
  </si>
  <si>
    <t xml:space="preserve">Total Staff Salaries </t>
  </si>
  <si>
    <r>
      <rPr>
        <b/>
        <sz val="11"/>
        <rFont val="Calibri"/>
        <family val="2"/>
        <scheme val="minor"/>
      </rPr>
      <t>Direction</t>
    </r>
    <r>
      <rPr>
        <sz val="11"/>
        <rFont val="Calibri"/>
        <family val="2"/>
        <scheme val="minor"/>
      </rPr>
      <t>: Apply apporiate rates per staff and faculty. Refer to link below</t>
    </r>
  </si>
  <si>
    <t>Staff and Faculty Benefits</t>
  </si>
  <si>
    <t xml:space="preserve">https://research.uci.edu/sponsored-projects/employee-fringe-benefits/ </t>
  </si>
  <si>
    <t>Faculty Benefits</t>
  </si>
  <si>
    <t>Staff Benefits</t>
  </si>
  <si>
    <t>Total Staff and Faculty Benefits</t>
  </si>
  <si>
    <t>General Assistance SWG2</t>
  </si>
  <si>
    <t>(Example:  Fee/Tuition remission)</t>
  </si>
  <si>
    <t>General Assistance 1</t>
  </si>
  <si>
    <t>General Assistance 2</t>
  </si>
  <si>
    <t>General Assistance 3</t>
  </si>
  <si>
    <t>Total General Assistance</t>
  </si>
  <si>
    <t>Supplies and Expense</t>
  </si>
  <si>
    <t xml:space="preserve">Example: Supplies, Material, Course Supplies etc. </t>
  </si>
  <si>
    <t>S&amp;E 1</t>
  </si>
  <si>
    <t>S&amp;E 2</t>
  </si>
  <si>
    <t>S&amp;E 3</t>
  </si>
  <si>
    <t>Total Supply  and Expense</t>
  </si>
  <si>
    <t>Program-Specific Equipment</t>
  </si>
  <si>
    <t>Example: instructional equipment, software, computers</t>
  </si>
  <si>
    <t>Equipment 1</t>
  </si>
  <si>
    <t>Equipment 2</t>
  </si>
  <si>
    <t>Total Equipment Expense</t>
  </si>
  <si>
    <t>Travel</t>
  </si>
  <si>
    <t>Travel 1</t>
  </si>
  <si>
    <t>Travel2</t>
  </si>
  <si>
    <t>Total Travel Expense</t>
  </si>
  <si>
    <t>Other Direct Expense (list)</t>
  </si>
  <si>
    <t>Example: Market Research Course Development,Recruiting</t>
  </si>
  <si>
    <t>Other/describe item #1</t>
  </si>
  <si>
    <t>Other/describe item #2</t>
  </si>
  <si>
    <t>Other/describe item #3</t>
  </si>
  <si>
    <t>Other/describe item #4</t>
  </si>
  <si>
    <t>Other/describe item #5</t>
  </si>
  <si>
    <t>Total Other Direct Expense (list)</t>
  </si>
  <si>
    <r>
      <rPr>
        <b/>
        <sz val="14"/>
        <color theme="1"/>
        <rFont val="Calibri"/>
        <family val="2"/>
        <scheme val="minor"/>
      </rPr>
      <t xml:space="preserve">Total Program Direct Cost </t>
    </r>
    <r>
      <rPr>
        <b/>
        <sz val="14"/>
        <color rgb="FFFF0000"/>
        <rFont val="Calibri"/>
        <family val="2"/>
        <scheme val="minor"/>
      </rPr>
      <t>(Subject to School/Dept IDC &amp; Campus G&amp;A Calculation)</t>
    </r>
  </si>
  <si>
    <r>
      <rPr>
        <b/>
        <sz val="12"/>
        <color rgb="FFFF0000"/>
        <rFont val="Calibri"/>
        <family val="2"/>
        <scheme val="minor"/>
      </rPr>
      <t>B. PROGRAM COST (</t>
    </r>
    <r>
      <rPr>
        <b/>
        <sz val="12"/>
        <color rgb="FF000000"/>
        <rFont val="Calibri"/>
        <family val="2"/>
        <scheme val="minor"/>
      </rPr>
      <t>NOT subject</t>
    </r>
    <r>
      <rPr>
        <b/>
        <sz val="12"/>
        <color rgb="FFFF0000"/>
        <rFont val="Calibri"/>
        <family val="2"/>
        <scheme val="minor"/>
      </rPr>
      <t xml:space="preserve"> to IDC)</t>
    </r>
  </si>
  <si>
    <t xml:space="preserve">Financial Aide (Enrolled Students) </t>
  </si>
  <si>
    <t>Example: need-based aid, merit scholarships, fellowships.</t>
  </si>
  <si>
    <t>Financial Aide 1</t>
  </si>
  <si>
    <t>Financial Aide 2</t>
  </si>
  <si>
    <t>Total Financial Aide</t>
  </si>
  <si>
    <t>Campus Unit Recharges/Fees</t>
  </si>
  <si>
    <r>
      <rPr>
        <b/>
        <sz val="11"/>
        <rFont val="Calibri"/>
        <family val="2"/>
        <scheme val="minor"/>
      </rPr>
      <t>Directions</t>
    </r>
    <r>
      <rPr>
        <sz val="11"/>
        <rFont val="Calibri"/>
        <family val="2"/>
        <scheme val="minor"/>
      </rPr>
      <t xml:space="preserve">: Below is the rate table for campus unit/recharge fees, please ensure Enrollment Tab is complete to populate recharges below. </t>
    </r>
    <r>
      <rPr>
        <b/>
        <sz val="11"/>
        <rFont val="Calibri"/>
        <family val="2"/>
        <scheme val="minor"/>
      </rPr>
      <t xml:space="preserve">Please update actuals from KFS for Column D and E (if any have been incurred) . Budget office will be verifying actuals. </t>
    </r>
  </si>
  <si>
    <t xml:space="preserve">Rate Table </t>
  </si>
  <si>
    <t>Graduate Division</t>
  </si>
  <si>
    <t>Registrar's Office</t>
  </si>
  <si>
    <t>OIT/Canvas</t>
  </si>
  <si>
    <t>Division of Continuing Education (UNEX)</t>
  </si>
  <si>
    <t>Total Campus Unit Recharges/Fees</t>
  </si>
  <si>
    <t>Dept/Schoolwide Equip.</t>
  </si>
  <si>
    <t>Total Dept/Schoolwide Equip.</t>
  </si>
  <si>
    <t>Other Expenses (Not Subject to IDC)</t>
  </si>
  <si>
    <t>Example lodging, meals &amp; parking for residentials</t>
  </si>
  <si>
    <t>Total Other Expenses (Not Subject to IDC)</t>
  </si>
  <si>
    <r>
      <t>Total Program Direct Costs (</t>
    </r>
    <r>
      <rPr>
        <b/>
        <sz val="11"/>
        <color rgb="FFFF0000"/>
        <rFont val="Calibri"/>
        <family val="2"/>
        <scheme val="minor"/>
      </rPr>
      <t>Not Subject to School Dept/IDC Calc</t>
    </r>
    <r>
      <rPr>
        <b/>
        <sz val="11"/>
        <rFont val="Calibri"/>
        <family val="2"/>
        <scheme val="minor"/>
      </rPr>
      <t>)</t>
    </r>
  </si>
  <si>
    <t>C. Total Program Direct Costs (line 118+line 158)</t>
  </si>
  <si>
    <t>INDIRECT COSTS (SCHOOL/DEPT &amp; CAMPUS IDC) Indirect to School</t>
  </si>
  <si>
    <t>FY25</t>
  </si>
  <si>
    <t>School/Dept IDC</t>
  </si>
  <si>
    <t>Campus G&amp;A</t>
  </si>
  <si>
    <t>Total IDC</t>
  </si>
  <si>
    <t>Total</t>
  </si>
  <si>
    <r>
      <rPr>
        <b/>
        <sz val="11"/>
        <rFont val="Calibri"/>
        <family val="2"/>
        <scheme val="minor"/>
      </rPr>
      <t>Directions</t>
    </r>
    <r>
      <rPr>
        <sz val="11"/>
        <rFont val="Calibri"/>
        <family val="2"/>
        <scheme val="minor"/>
      </rPr>
      <t xml:space="preserve">: Select the applicable rate to the right.  If you have calculated an appropriate school indirect cost rate, please notify the Budget Office before making any changes to the IDC  formula.  </t>
    </r>
    <r>
      <rPr>
        <b/>
        <sz val="11"/>
        <color rgb="FFFF0000"/>
        <rFont val="Calibri"/>
        <family val="2"/>
        <scheme val="minor"/>
      </rPr>
      <t>Please note: the methodology for any school/dept developed IDC rate must be discussed with the Budget Office prior to implementation and must demonstrate all school/dept IDC are accounted for.</t>
    </r>
    <r>
      <rPr>
        <sz val="11"/>
        <rFont val="Calibri"/>
        <family val="2"/>
        <scheme val="minor"/>
      </rPr>
      <t xml:space="preserve">
 </t>
    </r>
  </si>
  <si>
    <t>Pull down list values:</t>
  </si>
  <si>
    <t>On-campus</t>
  </si>
  <si>
    <t>Online/Off-campus</t>
  </si>
  <si>
    <t>Off-Campus</t>
  </si>
  <si>
    <t>IDC Rate</t>
  </si>
  <si>
    <t>Select from pull down menu Below (Yellow Highlight)</t>
  </si>
  <si>
    <t>School/Dept. IDC Rates:</t>
  </si>
  <si>
    <t xml:space="preserve">Indirect to School/ Department </t>
  </si>
  <si>
    <t>Indirect to Campus</t>
  </si>
  <si>
    <t>G&amp;A</t>
  </si>
  <si>
    <t xml:space="preserve">Total Campus Assesment </t>
  </si>
  <si>
    <t>Campus Assessment</t>
  </si>
  <si>
    <t>Total Costs</t>
  </si>
  <si>
    <t>Annual Projected Balance</t>
  </si>
  <si>
    <t>Total Cost</t>
  </si>
  <si>
    <r>
      <rPr>
        <b/>
        <sz val="11"/>
        <color rgb="FF000000"/>
        <rFont val="Calibri"/>
      </rPr>
      <t xml:space="preserve">Direction: </t>
    </r>
    <r>
      <rPr>
        <sz val="11"/>
        <color rgb="FF000000"/>
        <rFont val="Calibri"/>
      </rPr>
      <t xml:space="preserve">Provided projected loan amount in grey cell, with loan repayment projection in the highlighted lines below (in yellow). </t>
    </r>
  </si>
  <si>
    <t>Campus Loan Balance</t>
  </si>
  <si>
    <t>Annual Loan Repayment (max 5 years)</t>
  </si>
  <si>
    <t>Other school internal loan balances</t>
  </si>
  <si>
    <t>Annual loan repayment balance</t>
  </si>
  <si>
    <t xml:space="preserve">Annual Projected Balance (With Loan Included) </t>
  </si>
  <si>
    <t>EXISITING SGPDP PROGRAMS ENROLLING STUDENTS</t>
  </si>
  <si>
    <t>Enrollment - Part 2</t>
  </si>
  <si>
    <t>Campus:</t>
  </si>
  <si>
    <t>Irvine</t>
  </si>
  <si>
    <t>Program:</t>
  </si>
  <si>
    <t>On-campus/online:</t>
  </si>
  <si>
    <t>(specify)</t>
  </si>
  <si>
    <t>Program fee structure:</t>
  </si>
  <si>
    <t>(e.g. annual fee, cohort fee, etc.)</t>
  </si>
  <si>
    <t>Expected time to degree:</t>
  </si>
  <si>
    <t>years</t>
  </si>
  <si>
    <t>quarters/semesters</t>
  </si>
  <si>
    <t>Qtrs/sem. of attendance</t>
  </si>
  <si>
    <t>(e.g. Fall-Winter-Spring; Fall-Winter-Spring-Summer, etc.)</t>
  </si>
  <si>
    <t>YEAR-AVERAGE ENROLLMENTS</t>
  </si>
  <si>
    <t>For Programs with a 2026-27 Deficit and/or with a Campus Loan</t>
  </si>
  <si>
    <t>Self-supporting FTE Enrollments*</t>
  </si>
  <si>
    <t>Total Program Enrollment</t>
  </si>
  <si>
    <t>Year-Average Headcount Students - This Program</t>
  </si>
  <si>
    <t>Class/Cohort 1 Entering in ____(term/year)</t>
  </si>
  <si>
    <t>Class/Cohort 2 Entering in ____(term/year)</t>
  </si>
  <si>
    <t>Class/Cohort 3 Entering in ____(term/year)</t>
  </si>
  <si>
    <t>Class/Cohort 4 Entering in ____(term/year) (if necessary)</t>
  </si>
  <si>
    <t>Class/Cohort 5 Entering in ____(term/year) (if necessary)</t>
  </si>
  <si>
    <t>Class/Cohort 6 Entering in ____(term/year) (if necessary)</t>
  </si>
  <si>
    <t>Class/Cohort 7 Entering in ____(term/year) (if necessary)</t>
  </si>
  <si>
    <t>Conversion Ratio</t>
  </si>
  <si>
    <t>Fees by Class - This Program</t>
  </si>
  <si>
    <t>Total Fee Revenue</t>
  </si>
  <si>
    <t>Estimated Fee Revenue</t>
  </si>
  <si>
    <t>*36 graduate units per year (24 at UCB) = 1 FTE student.</t>
  </si>
  <si>
    <t>Based on Corporate Student System data.</t>
  </si>
  <si>
    <t>Notes</t>
  </si>
  <si>
    <t>Provide additional information/detail in the "Notes" section to describe how line items are calculated and other additional information if necessary to provide context to the budget numbers.</t>
  </si>
  <si>
    <t>If a campus loan has been approved, the loan must be paid beginning in year 3 and completely repaid within five years after the program becomes self-supporting.  For programs with loans, multi-year budget should show a maximum of seven years (less years if the loan is paid off sooner).</t>
  </si>
  <si>
    <t>Provide the FTE amount for each permanent staff position; if actual FTE differs from budgeted FTE, then provide an explanation in the "Notes" column.</t>
  </si>
  <si>
    <t>Example: Teaching Assistants Stipends/Wages, Readers Stipends/Wages, TA/Reader benefits, TA/Reader Fee/Tuition remission, etc.</t>
  </si>
  <si>
    <t>Self-Supporting Graduate Degree Program Budget Instructions and Planning Assumptions</t>
  </si>
  <si>
    <r>
      <t>·</t>
    </r>
    <r>
      <rPr>
        <sz val="7"/>
        <color rgb="FF1F497D"/>
        <rFont val="Times New Roman"/>
        <family val="1"/>
      </rPr>
      <t xml:space="preserve">         </t>
    </r>
    <r>
      <rPr>
        <sz val="11"/>
        <color rgb="FF1F497D"/>
        <rFont val="Calibri"/>
        <family val="2"/>
      </rPr>
      <t>There must be one budget for each SSGPDP.</t>
    </r>
  </si>
  <si>
    <r>
      <t>·</t>
    </r>
    <r>
      <rPr>
        <sz val="7"/>
        <color rgb="FF1F497D"/>
        <rFont val="Times New Roman"/>
        <family val="1"/>
      </rPr>
      <t xml:space="preserve">         </t>
    </r>
    <r>
      <rPr>
        <sz val="11"/>
        <color rgb="FF1F497D"/>
        <rFont val="Calibri"/>
        <family val="2"/>
      </rPr>
      <t>2025-26 fee proposals (Budget, the Annual Program template, and the Current and Proposed Student Charges) for each program must be accompanied by a memo (one per school) from the Dean to Provost and Chancellor stating what the proposed annual or program fee levels or program fee levels, quarter effective date, what the fee increases will support (in general), and that the Dean has reviewed and endorses the proposals.</t>
    </r>
  </si>
  <si>
    <r>
      <t>·</t>
    </r>
    <r>
      <rPr>
        <sz val="7"/>
        <color rgb="FF1F497D"/>
        <rFont val="Times New Roman"/>
        <family val="1"/>
      </rPr>
      <t>        </t>
    </r>
    <r>
      <rPr>
        <sz val="11"/>
        <color rgb="FF1F497D"/>
        <rFont val="Calibri"/>
        <family val="2"/>
      </rPr>
      <t>New SSGPDP fee proposals must include a multi-year budget showing a minimum of three fiscal years.  Please note all programs are required to be solvent by their third year.  E.g., programs beginning in 2025-26 must be solvent by 2027-28, programs beginning in 2026-27 must be solvent by 2028-29, programs beginning in 2027-28 must be solvent by 2029-30 and so on.  If programs project deficits in any year, funding from an allowable fund source(s) must be identified to cover the deficits and the programs must provide a plan explaining how the deficit will be addressed.</t>
    </r>
  </si>
  <si>
    <r>
      <t>·</t>
    </r>
    <r>
      <rPr>
        <sz val="7"/>
        <color rgb="FF1F497D"/>
        <rFont val="Times New Roman"/>
        <family val="1"/>
      </rPr>
      <t xml:space="preserve">         </t>
    </r>
    <r>
      <rPr>
        <sz val="11"/>
        <color rgb="FF1F497D"/>
        <rFont val="Calibri"/>
        <family val="2"/>
      </rPr>
      <t>New SSGPDP programs effective for summer/fall 2025 must be self-supporting within three years, but do not have past or current fiscal year actuals, so the minimum three fiscal years included in the budget would be from 2025-26 through 2027-28.</t>
    </r>
  </si>
  <si>
    <r>
      <t>·</t>
    </r>
    <r>
      <rPr>
        <sz val="7"/>
        <color rgb="FF1F497D"/>
        <rFont val="Times New Roman"/>
        <family val="1"/>
      </rPr>
      <t xml:space="preserve">         </t>
    </r>
    <r>
      <rPr>
        <sz val="11"/>
        <color rgb="FF1F497D"/>
        <rFont val="Calibri"/>
        <family val="2"/>
      </rPr>
      <t>Any new or existing programs with approved campus loans must show each year until the loans have been completely repaid.  Note, the maximum number of years for repaying a campus loan is a total of five years beginning, at the latest, in the third year of enrolling students.</t>
    </r>
  </si>
  <si>
    <r>
      <t>·</t>
    </r>
    <r>
      <rPr>
        <sz val="7"/>
        <color rgb="FF1F497D"/>
        <rFont val="Times New Roman"/>
        <family val="1"/>
      </rPr>
      <t xml:space="preserve">         </t>
    </r>
    <r>
      <rPr>
        <sz val="11"/>
        <color rgb="FF1F497D"/>
        <rFont val="Calibri"/>
        <family val="2"/>
      </rPr>
      <t>Planning Assumptions Future Year Projections</t>
    </r>
  </si>
  <si>
    <r>
      <t>a.</t>
    </r>
    <r>
      <rPr>
        <sz val="7"/>
        <color rgb="FF1F497D"/>
        <rFont val="Times New Roman"/>
        <family val="1"/>
      </rPr>
      <t>      </t>
    </r>
    <r>
      <rPr>
        <sz val="11"/>
        <color rgb="FF1F497D"/>
        <rFont val="Calibri"/>
        <family val="2"/>
      </rPr>
      <t>Assume annual increases of 4.2% to all faculty and staff compensation.</t>
    </r>
  </si>
  <si>
    <r>
      <t>b.</t>
    </r>
    <r>
      <rPr>
        <sz val="7"/>
        <color rgb="FF1F497D"/>
        <rFont val="Times New Roman"/>
        <family val="1"/>
      </rPr>
      <t>      </t>
    </r>
    <r>
      <rPr>
        <sz val="11"/>
        <color rgb="FF1F497D"/>
        <rFont val="Calibri"/>
        <family val="2"/>
      </rPr>
      <t>For faculty, also assume academic merit increases equivalent to 1.78% of total faculty payroll per year.</t>
    </r>
  </si>
  <si>
    <r>
      <t>c.</t>
    </r>
    <r>
      <rPr>
        <sz val="7"/>
        <color rgb="FF1F497D"/>
        <rFont val="Times New Roman"/>
        <family val="1"/>
      </rPr>
      <t xml:space="preserve">       </t>
    </r>
    <r>
      <rPr>
        <sz val="11"/>
        <color rgb="FF1F497D"/>
        <rFont val="Calibri"/>
        <family val="2"/>
      </rPr>
      <t>Assume that employer contributions to UCRP increase from 14.5% in FY25 to 15.0% in FY26, and increase 0.5% each year thereafter.</t>
    </r>
  </si>
  <si>
    <r>
      <t>d.</t>
    </r>
    <r>
      <rPr>
        <sz val="7"/>
        <color rgb="FF1F497D"/>
        <rFont val="Times New Roman"/>
        <family val="1"/>
      </rPr>
      <t xml:space="preserve">       </t>
    </r>
    <r>
      <rPr>
        <sz val="11"/>
        <color rgb="FF1F497D"/>
        <rFont val="Calibri"/>
        <family val="2"/>
      </rPr>
      <t xml:space="preserve">Unless you have a program-specific projection on staff/faculty benefits rates, use the latest fringe benefits rates provided by the Office of Research at:  </t>
    </r>
  </si>
  <si>
    <t>(Please note: Budget Office is estimating an impact to CBR of + 2.5% for FY25 and 1.2% for FY26.)</t>
  </si>
  <si>
    <r>
      <t>e.</t>
    </r>
    <r>
      <rPr>
        <sz val="7"/>
        <color rgb="FF1F497D"/>
        <rFont val="Times New Roman"/>
        <family val="1"/>
      </rPr>
      <t xml:space="preserve">       </t>
    </r>
    <r>
      <rPr>
        <sz val="11"/>
        <color rgb="FF1F497D"/>
        <rFont val="Calibri"/>
        <family val="2"/>
      </rPr>
      <t>Assume that other non-salary price increases will be 4.5% of current costs each year unless there are known increases for specific expense items.</t>
    </r>
  </si>
  <si>
    <r>
      <t>f.</t>
    </r>
    <r>
      <rPr>
        <sz val="7"/>
        <color rgb="FF1F497D"/>
        <rFont val="Times New Roman"/>
        <family val="1"/>
      </rPr>
      <t xml:space="preserve">        </t>
    </r>
    <r>
      <rPr>
        <sz val="11"/>
        <color rgb="FF1F497D"/>
        <rFont val="Calibri"/>
        <family val="2"/>
      </rPr>
      <t xml:space="preserve">For TA fee remission </t>
    </r>
    <r>
      <rPr>
        <b/>
        <i/>
        <sz val="11"/>
        <color rgb="FF1F497D"/>
        <rFont val="Calibri"/>
        <family val="2"/>
      </rPr>
      <t>planning purposes</t>
    </r>
    <r>
      <rPr>
        <sz val="11"/>
        <color rgb="FF1F497D"/>
        <rFont val="Calibri"/>
        <family val="2"/>
      </rPr>
      <t>, assume annual increases of 4.05% for UC Tuition and 5% for UC Student Services Fee.</t>
    </r>
  </si>
  <si>
    <r>
      <t>g.</t>
    </r>
    <r>
      <rPr>
        <sz val="7"/>
        <color rgb="FF1F497D"/>
        <rFont val="Times New Roman"/>
        <family val="1"/>
      </rPr>
      <t xml:space="preserve">       </t>
    </r>
    <r>
      <rPr>
        <sz val="11"/>
        <color rgb="FF1F497D"/>
        <rFont val="Calibri"/>
        <family val="2"/>
      </rPr>
      <t>Assume annual 3% increases to Registrar, Graduate Division and OIT (if applicable) recharges.</t>
    </r>
  </si>
  <si>
    <r>
      <t>·</t>
    </r>
    <r>
      <rPr>
        <sz val="7"/>
        <color rgb="FF1F497D"/>
        <rFont val="Times New Roman"/>
        <family val="1"/>
      </rPr>
      <t xml:space="preserve">         </t>
    </r>
    <r>
      <rPr>
        <sz val="11"/>
        <color rgb="FF1F497D"/>
        <rFont val="Calibri"/>
        <family val="2"/>
      </rPr>
      <t>Instruction Costs</t>
    </r>
  </si>
  <si>
    <r>
      <t>a.</t>
    </r>
    <r>
      <rPr>
        <sz val="7"/>
        <color rgb="FF1F497D"/>
        <rFont val="Times New Roman"/>
        <family val="1"/>
      </rPr>
      <t xml:space="preserve">       </t>
    </r>
    <r>
      <rPr>
        <sz val="11"/>
        <color rgb="FF1F497D"/>
        <rFont val="Calibri"/>
        <family val="2"/>
      </rPr>
      <t>In the “Notes” column of the budget, please indicate if costs are based on per instructor per course, how the senate faculty are compensated for teaching in your SSGPDP (on-load/buyout, overload, research support in lieu of salary, or other-explain) and how the salary amount is calculated.</t>
    </r>
  </si>
  <si>
    <r>
      <t>·</t>
    </r>
    <r>
      <rPr>
        <sz val="7"/>
        <color rgb="FF1F497D"/>
        <rFont val="Times New Roman"/>
        <family val="1"/>
      </rPr>
      <t xml:space="preserve">         </t>
    </r>
    <r>
      <rPr>
        <sz val="11"/>
        <color rgb="FF1F497D"/>
        <rFont val="Calibri"/>
        <family val="2"/>
      </rPr>
      <t>Indirect Costs</t>
    </r>
  </si>
  <si>
    <r>
      <t>a.</t>
    </r>
    <r>
      <rPr>
        <sz val="7"/>
        <color rgb="FF1F497D"/>
        <rFont val="Times New Roman"/>
        <family val="1"/>
      </rPr>
      <t xml:space="preserve">       </t>
    </r>
    <r>
      <rPr>
        <sz val="11"/>
        <color rgb="FF1F497D"/>
        <rFont val="Calibri"/>
        <family val="2"/>
      </rPr>
      <t>The campus IDC rate/G&amp;A rate is 10.94% of total expenditures subject to IDC for on-campus programs and 7.53% of total expenditures subject to IDC for off-campus/online programs (the budget template should automatically calculate this).</t>
    </r>
  </si>
  <si>
    <r>
      <t>b.</t>
    </r>
    <r>
      <rPr>
        <sz val="7"/>
        <color rgb="FF1F497D"/>
        <rFont val="Times New Roman"/>
        <family val="1"/>
      </rPr>
      <t xml:space="preserve">       </t>
    </r>
    <r>
      <rPr>
        <sz val="11"/>
        <color rgb="FF1F497D"/>
        <rFont val="Calibri"/>
        <family val="2"/>
      </rPr>
      <t>Budgets must include IDC for the SSGPDP’s school/department.  Absent an existing rate that has already been developed by the school/department, the budget template includes a pull down menu for programs to select a % as follows:</t>
    </r>
  </si>
  <si>
    <r>
      <t xml:space="preserve">                                                               </t>
    </r>
    <r>
      <rPr>
        <sz val="11"/>
        <color rgb="FF1F497D"/>
        <rFont val="Calibri"/>
        <family val="2"/>
      </rPr>
      <t>i.</t>
    </r>
    <r>
      <rPr>
        <sz val="7"/>
        <color rgb="FF1F497D"/>
        <rFont val="Times New Roman"/>
        <family val="1"/>
      </rPr>
      <t xml:space="preserve">      </t>
    </r>
    <r>
      <rPr>
        <sz val="11"/>
        <color rgb="FF1F497D"/>
        <rFont val="Calibri"/>
        <family val="2"/>
      </rPr>
      <t>28.46% for weekend/evening professional programs</t>
    </r>
  </si>
  <si>
    <r>
      <t xml:space="preserve">                                                             </t>
    </r>
    <r>
      <rPr>
        <sz val="11"/>
        <color rgb="FF1F497D"/>
        <rFont val="Calibri"/>
        <family val="2"/>
      </rPr>
      <t>ii.</t>
    </r>
    <r>
      <rPr>
        <sz val="7"/>
        <color rgb="FF1F497D"/>
        <rFont val="Times New Roman"/>
        <family val="1"/>
      </rPr>
      <t xml:space="preserve">      </t>
    </r>
    <r>
      <rPr>
        <sz val="11"/>
        <color rgb="FF1F497D"/>
        <rFont val="Calibri"/>
        <family val="2"/>
      </rPr>
      <t>12.17% for majority online programs</t>
    </r>
  </si>
  <si>
    <r>
      <t xml:space="preserve">                                                           </t>
    </r>
    <r>
      <rPr>
        <sz val="11"/>
        <color rgb="FF1F497D"/>
        <rFont val="Calibri"/>
        <family val="2"/>
      </rPr>
      <t>iii.</t>
    </r>
    <r>
      <rPr>
        <sz val="7"/>
        <color rgb="FF1F497D"/>
        <rFont val="Times New Roman"/>
        <family val="1"/>
      </rPr>
      <t xml:space="preserve">      </t>
    </r>
    <r>
      <rPr>
        <sz val="11"/>
        <color rgb="FF1F497D"/>
        <rFont val="Calibri"/>
        <family val="2"/>
      </rPr>
      <t>28.46% for majority daytime programs</t>
    </r>
  </si>
  <si>
    <r>
      <t xml:space="preserve">As discussed at SSGPDP implementation meetings, to clearly demonstrate that programs are fully self-supporting, units should recover indirect costs and process any campus or unit loan repayments before calculating any revenue sharing to the schools/departments.  The </t>
    </r>
    <r>
      <rPr>
        <i/>
        <sz val="11"/>
        <color rgb="FF1F497D"/>
        <rFont val="Calibri"/>
        <family val="2"/>
      </rPr>
      <t>Best Practices</t>
    </r>
    <r>
      <rPr>
        <sz val="11"/>
        <color rgb="FF1F497D"/>
        <rFont val="Calibri"/>
        <family val="2"/>
      </rPr>
      <t xml:space="preserve"> draft document provided in May 2018 suggested an internal IDC rate ranging from 15-19%.  The above rates more closely align with F&amp;A rate calculation methodologies.</t>
    </r>
  </si>
  <si>
    <r>
      <t>c.</t>
    </r>
    <r>
      <rPr>
        <sz val="7"/>
        <color rgb="FF1F497D"/>
        <rFont val="Times New Roman"/>
        <family val="1"/>
      </rPr>
      <t xml:space="preserve">       </t>
    </r>
    <r>
      <rPr>
        <sz val="11"/>
        <color rgb="FF1F497D"/>
        <rFont val="Calibri"/>
        <family val="2"/>
      </rPr>
      <t>The budget template will automatically calculate the school/department IDC based on the % selected from the drop down menu.</t>
    </r>
  </si>
  <si>
    <r>
      <t>·</t>
    </r>
    <r>
      <rPr>
        <sz val="7"/>
        <color rgb="FF1F497D"/>
        <rFont val="Times New Roman"/>
        <family val="1"/>
      </rPr>
      <t xml:space="preserve">         </t>
    </r>
    <r>
      <rPr>
        <sz val="11"/>
        <color rgb="FF1F497D"/>
        <rFont val="Calibri"/>
        <family val="2"/>
      </rPr>
      <t>Revenue and Fee* Amounts</t>
    </r>
  </si>
  <si>
    <r>
      <t>a.</t>
    </r>
    <r>
      <rPr>
        <sz val="7"/>
        <color rgb="FF1F497D"/>
        <rFont val="Times New Roman"/>
        <family val="1"/>
      </rPr>
      <t xml:space="preserve">       </t>
    </r>
    <r>
      <rPr>
        <sz val="11"/>
        <color rgb="FF1F497D"/>
        <rFont val="Calibri"/>
        <family val="2"/>
      </rPr>
      <t>Only calculate program revenue; do not include revenue from campus-based fees or GSHIP.</t>
    </r>
  </si>
  <si>
    <r>
      <t>b.</t>
    </r>
    <r>
      <rPr>
        <sz val="7"/>
        <color rgb="FF1F497D"/>
        <rFont val="Times New Roman"/>
        <family val="1"/>
      </rPr>
      <t xml:space="preserve">       </t>
    </r>
    <r>
      <rPr>
        <sz val="11"/>
        <color rgb="FF1F497D"/>
        <rFont val="Calibri"/>
        <family val="2"/>
      </rPr>
      <t>Programs with annual fee amounts (fees that may change annually regardless of when a cohort/class enters) must include annual fee levels evenly divisible by the number of quarters in the year for the program.</t>
    </r>
  </si>
  <si>
    <r>
      <t>c.</t>
    </r>
    <r>
      <rPr>
        <sz val="7"/>
        <color rgb="FF1F497D"/>
        <rFont val="Times New Roman"/>
        <family val="1"/>
      </rPr>
      <t xml:space="preserve">       </t>
    </r>
    <r>
      <rPr>
        <sz val="11"/>
        <color rgb="FF1F497D"/>
        <rFont val="Calibri"/>
        <family val="2"/>
      </rPr>
      <t>Programs with programs fees (fees by cohort that do not change from year to year) should have program fees that are evenly divisible by the number of quarters to degree/complete the program.</t>
    </r>
  </si>
  <si>
    <r>
      <t>d.</t>
    </r>
    <r>
      <rPr>
        <sz val="7"/>
        <color rgb="FF1F497D"/>
        <rFont val="Times New Roman"/>
        <family val="1"/>
      </rPr>
      <t xml:space="preserve">       </t>
    </r>
    <r>
      <rPr>
        <sz val="11"/>
        <color rgb="FF1F497D"/>
        <rFont val="Calibri"/>
        <family val="2"/>
      </rPr>
      <t>Include the fee structure (annual fee* or program fee*).</t>
    </r>
  </si>
  <si>
    <t>*Note: the annual and program fees approved by UCOP may not necessarily be equal to the total fees/charges students will pay if students are required to pay campus-based fees and/or GSHIP.  This should be made clear to students when total charges are published in written, verbal or electronic (i.e., websites) communications to potential students.</t>
  </si>
  <si>
    <r>
      <t>·</t>
    </r>
    <r>
      <rPr>
        <sz val="7"/>
        <color rgb="FF1F497D"/>
        <rFont val="Times New Roman"/>
        <family val="1"/>
      </rPr>
      <t xml:space="preserve">         </t>
    </r>
    <r>
      <rPr>
        <sz val="11"/>
        <color rgb="FF1F497D"/>
        <rFont val="Calibri"/>
        <family val="2"/>
      </rPr>
      <t>Enrollments*</t>
    </r>
  </si>
  <si>
    <r>
      <t>a.</t>
    </r>
    <r>
      <rPr>
        <sz val="7"/>
        <color rgb="FF1F497D"/>
        <rFont val="Times New Roman"/>
        <family val="1"/>
      </rPr>
      <t xml:space="preserve">       </t>
    </r>
    <r>
      <rPr>
        <sz val="11"/>
        <color rgb="FF1F497D"/>
        <rFont val="Calibri"/>
        <family val="2"/>
      </rPr>
      <t>Complete the enrollment tab of the budget template workbook.</t>
    </r>
  </si>
  <si>
    <r>
      <t>b.</t>
    </r>
    <r>
      <rPr>
        <sz val="7"/>
        <color rgb="FF1F497D"/>
        <rFont val="Times New Roman"/>
        <family val="1"/>
      </rPr>
      <t xml:space="preserve">       </t>
    </r>
    <r>
      <rPr>
        <sz val="11"/>
        <color rgb="FF1F497D"/>
        <rFont val="Calibri"/>
        <family val="2"/>
      </rPr>
      <t>Use one line for each cohort.</t>
    </r>
  </si>
  <si>
    <t>*Note: multi-year programs with different numbers of quarters per year and/or with summer quarters with fee levels that are different from the fall-winter-spring quarters, should contact me if you need assistance in determining the annual fee revenue.</t>
  </si>
  <si>
    <t>Self-Supporting Graduate Degree Program Budget planning assumption Rate Index &amp; Instructions</t>
  </si>
  <si>
    <t> </t>
  </si>
  <si>
    <t xml:space="preserve">Key Assumptions </t>
  </si>
  <si>
    <t xml:space="preserve"> Rate Index &amp; Instructions</t>
  </si>
  <si>
    <t>Future Year Projection</t>
  </si>
  <si>
    <t>Rate</t>
  </si>
  <si>
    <t>Assumption</t>
  </si>
  <si>
    <t xml:space="preserve">Salary </t>
  </si>
  <si>
    <t>Faculty</t>
  </si>
  <si>
    <t xml:space="preserve">annual increase for each future year. </t>
  </si>
  <si>
    <t>Staff</t>
  </si>
  <si>
    <t xml:space="preserve">Merit </t>
  </si>
  <si>
    <t xml:space="preserve">Faculty </t>
  </si>
  <si>
    <t>academic merit increases equivalent to 1.78% of total faculty payroll per year.</t>
  </si>
  <si>
    <t>UCRP increase</t>
  </si>
  <si>
    <t>FY26</t>
  </si>
  <si>
    <t>Out years</t>
  </si>
  <si>
    <t>Increase by each year after</t>
  </si>
  <si>
    <t xml:space="preserve">Fringe benefits </t>
  </si>
  <si>
    <t>Staff &amp; Faculty Benefit Rates Linked</t>
  </si>
  <si>
    <t xml:space="preserve">Non-Salary </t>
  </si>
  <si>
    <t xml:space="preserve">Price increases </t>
  </si>
  <si>
    <t>4.5% of current costs each year unless there are known increases for specific expense items.</t>
  </si>
  <si>
    <t>TA fee remission</t>
  </si>
  <si>
    <t>UC Tuition</t>
  </si>
  <si>
    <t xml:space="preserve">Based on Fee Schedule </t>
  </si>
  <si>
    <t>UC Student Services Fee</t>
  </si>
  <si>
    <t xml:space="preserve">Base on Fee Schedule . </t>
  </si>
  <si>
    <t xml:space="preserve">Registrar </t>
  </si>
  <si>
    <t>Grad Division</t>
  </si>
  <si>
    <t xml:space="preserve">Assume 3% increase to recharges as needed. </t>
  </si>
  <si>
    <t>OIT</t>
  </si>
  <si>
    <t>Indirect Costs</t>
  </si>
  <si>
    <t>IDC rate/G&amp;A rate</t>
  </si>
  <si>
    <t>On campus programs</t>
  </si>
  <si>
    <t xml:space="preserve">Assumption should calculate in budget template. </t>
  </si>
  <si>
    <t>Off Campus Program</t>
  </si>
  <si>
    <t>IDC Rate ( SSGPDP’s school/department)</t>
  </si>
  <si>
    <t>Weekend/evening professional programs</t>
  </si>
  <si>
    <t>Online programs</t>
  </si>
  <si>
    <t>Daytime in person  program</t>
  </si>
  <si>
    <t>Additional Planning Assumptions</t>
  </si>
  <si>
    <r>
      <t>·</t>
    </r>
    <r>
      <rPr>
        <b/>
        <sz val="7"/>
        <color rgb="FF1F497D"/>
        <rFont val="Times New Roman"/>
        <family val="1"/>
      </rPr>
      <t xml:space="preserve">         </t>
    </r>
    <r>
      <rPr>
        <b/>
        <sz val="11"/>
        <color rgb="FF1F497D"/>
        <rFont val="Calibri"/>
        <family val="2"/>
      </rPr>
      <t>Instruction Costs</t>
    </r>
  </si>
  <si>
    <r>
      <t>·</t>
    </r>
    <r>
      <rPr>
        <b/>
        <sz val="7"/>
        <color rgb="FF1F497D"/>
        <rFont val="Times New Roman"/>
        <family val="1"/>
      </rPr>
      <t xml:space="preserve">         </t>
    </r>
    <r>
      <rPr>
        <b/>
        <sz val="11"/>
        <color rgb="FF1F497D"/>
        <rFont val="Calibri"/>
        <family val="2"/>
      </rPr>
      <t>Indirect Costs</t>
    </r>
  </si>
  <si>
    <r>
      <t xml:space="preserve">a.    As discussed at SSGPDP implementation meetings, to clearly demonstrate that programs are fully self-supporting, units should recover indirect costs and process any campus or unit loan repayments before calculating any revenue sharing to the schools/departments.  The </t>
    </r>
    <r>
      <rPr>
        <i/>
        <sz val="11"/>
        <color rgb="FF1F497D"/>
        <rFont val="Calibri"/>
        <family val="2"/>
      </rPr>
      <t>Best Practices</t>
    </r>
    <r>
      <rPr>
        <sz val="11"/>
        <color rgb="FF1F497D"/>
        <rFont val="Calibri"/>
        <family val="2"/>
      </rPr>
      <t xml:space="preserve"> draft document provided in May 2018 suggested an internal IDC rate ranging from 15-19%.  The above rates more closely align with F&amp;A rate calculation methodologies.</t>
    </r>
  </si>
  <si>
    <r>
      <t>b.</t>
    </r>
    <r>
      <rPr>
        <sz val="7"/>
        <color rgb="FF1F497D"/>
        <rFont val="Times New Roman"/>
        <family val="1"/>
      </rPr>
      <t xml:space="preserve">       </t>
    </r>
    <r>
      <rPr>
        <sz val="11"/>
        <color rgb="FF1F497D"/>
        <rFont val="Calibri"/>
        <family val="2"/>
      </rPr>
      <t>The budget template will automatically calculate the school/department IDC based on the % selected from the drop down menu.</t>
    </r>
  </si>
  <si>
    <r>
      <t>·</t>
    </r>
    <r>
      <rPr>
        <b/>
        <sz val="7"/>
        <color rgb="FF1F497D"/>
        <rFont val="Times New Roman"/>
        <family val="1"/>
      </rPr>
      <t xml:space="preserve">         </t>
    </r>
    <r>
      <rPr>
        <b/>
        <sz val="11"/>
        <color rgb="FF1F497D"/>
        <rFont val="Calibri"/>
        <family val="2"/>
      </rPr>
      <t>Revenue and Fee* Amounts</t>
    </r>
  </si>
  <si>
    <r>
      <t>·</t>
    </r>
    <r>
      <rPr>
        <b/>
        <sz val="7"/>
        <color rgb="FF1F497D"/>
        <rFont val="Times New Roman"/>
        <family val="1"/>
      </rPr>
      <t xml:space="preserve">         </t>
    </r>
    <r>
      <rPr>
        <b/>
        <sz val="11"/>
        <color rgb="FF1F497D"/>
        <rFont val="Calibri"/>
        <family val="2"/>
      </rPr>
      <t>Enrollments*</t>
    </r>
  </si>
  <si>
    <r>
      <t>·</t>
    </r>
    <r>
      <rPr>
        <b/>
        <sz val="7"/>
        <color rgb="FF1F497D"/>
        <rFont val="Times New Roman"/>
        <family val="1"/>
      </rPr>
      <t xml:space="preserve">         </t>
    </r>
    <r>
      <rPr>
        <b/>
        <sz val="11"/>
        <color rgb="FF1F497D"/>
        <rFont val="Calibri"/>
        <family val="2"/>
      </rPr>
      <t>Campus Loan</t>
    </r>
  </si>
  <si>
    <r>
      <t>a.</t>
    </r>
    <r>
      <rPr>
        <sz val="7"/>
        <color rgb="FF1F497D"/>
        <rFont val="Times New Roman"/>
        <family val="1"/>
      </rPr>
      <t xml:space="preserve">       </t>
    </r>
    <r>
      <rPr>
        <sz val="11"/>
        <color rgb="FF1F497D"/>
        <rFont val="Calibri"/>
        <family val="2"/>
      </rPr>
      <t xml:space="preserve">If a campus loan has been approved, the loan must be paid beginning in year </t>
    </r>
    <r>
      <rPr>
        <b/>
        <sz val="11"/>
        <color rgb="FF1F497D"/>
        <rFont val="Calibri"/>
        <family val="2"/>
      </rPr>
      <t>3</t>
    </r>
    <r>
      <rPr>
        <sz val="11"/>
        <color rgb="FF1F497D"/>
        <rFont val="Calibri"/>
        <family val="2"/>
      </rPr>
      <t xml:space="preserve"> and completely repaid within </t>
    </r>
    <r>
      <rPr>
        <b/>
        <sz val="11"/>
        <color rgb="FF1F497D"/>
        <rFont val="Calibri"/>
        <family val="2"/>
      </rPr>
      <t>5</t>
    </r>
    <r>
      <rPr>
        <sz val="11"/>
        <color rgb="FF1F497D"/>
        <rFont val="Calibri"/>
        <family val="2"/>
      </rPr>
      <t xml:space="preserve"> years after the program becomes self-supporting.  </t>
    </r>
  </si>
  <si>
    <r>
      <t xml:space="preserve">b.    For programs with loans, multi-year budget should show a maximum of </t>
    </r>
    <r>
      <rPr>
        <b/>
        <sz val="11"/>
        <color rgb="FF1F497D"/>
        <rFont val="Calibri"/>
        <family val="2"/>
      </rPr>
      <t>7</t>
    </r>
    <r>
      <rPr>
        <sz val="11"/>
        <color rgb="FF1F497D"/>
        <rFont val="Calibri"/>
        <family val="2"/>
      </rPr>
      <t xml:space="preserve"> years (less years if the loan is paid off sooner).</t>
    </r>
  </si>
  <si>
    <t>CTO</t>
  </si>
  <si>
    <t>Title</t>
  </si>
  <si>
    <t>Clinical Instructor</t>
  </si>
  <si>
    <t>Professorial-Non Tenure</t>
  </si>
  <si>
    <t>Student Advisor</t>
  </si>
  <si>
    <t>Instructional Designer</t>
  </si>
  <si>
    <t>Clinical Professor of Dentistry-50% or more-Tenure</t>
  </si>
  <si>
    <t>DATABASE ADM 3</t>
  </si>
  <si>
    <t>Clinical Professor of Dentistry-50% or more-Non Tenure</t>
  </si>
  <si>
    <t>EVENTS SPEC 4</t>
  </si>
  <si>
    <t>Supervisor of P.E.-Tenure</t>
  </si>
  <si>
    <t>ADMISSIONS RECRMT SPEC 4</t>
  </si>
  <si>
    <t>Supervisor of P.E.-Non Tenure</t>
  </si>
  <si>
    <t>ADMISSIONS RECRMT MGR 1</t>
  </si>
  <si>
    <t>Supervisor of P.E.-Recall</t>
  </si>
  <si>
    <t>ADMISSIONS RECRMT SUPV 2</t>
  </si>
  <si>
    <t>Acting Professor-Senate</t>
  </si>
  <si>
    <t>ADMISSIONS RECRMT SPEC 3</t>
  </si>
  <si>
    <t>Acting Professor-Non Senate</t>
  </si>
  <si>
    <t>ADMISSIONS RECRMT SPEC 2</t>
  </si>
  <si>
    <t>Lecturer-Security of Employment</t>
  </si>
  <si>
    <t>BLANK AST 3</t>
  </si>
  <si>
    <t>Lecturer-Potential Security of Employment - 100% - Senate</t>
  </si>
  <si>
    <t>STDT SVC MGR 1</t>
  </si>
  <si>
    <t>Lecturer-Security of Employment-Recall</t>
  </si>
  <si>
    <t>Lecturer-Security of Employment-Emeritus</t>
  </si>
  <si>
    <t>BLANK AST 2</t>
  </si>
  <si>
    <t>Lecturer-Continuity of Employment</t>
  </si>
  <si>
    <t>CAREER SVC SPEC 4</t>
  </si>
  <si>
    <t>Lecturer-Potential Security of Employment</t>
  </si>
  <si>
    <t>EVENTS SPEC 3</t>
  </si>
  <si>
    <t>Lecturer</t>
  </si>
  <si>
    <t>STDT ACAD ADVISOR 3</t>
  </si>
  <si>
    <t>Professor in Residence</t>
  </si>
  <si>
    <t>STDT SVC ADVISOR 2</t>
  </si>
  <si>
    <t>___________-Senate-Emeritus</t>
  </si>
  <si>
    <t>CAREER SVC MGR 2</t>
  </si>
  <si>
    <t>Professor of Clinical</t>
  </si>
  <si>
    <t>CAREER SVC MGR 1</t>
  </si>
  <si>
    <t>Visiting Professor</t>
  </si>
  <si>
    <t>ADMIN OFCR 2 CX</t>
  </si>
  <si>
    <t>Adjunct Professor</t>
  </si>
  <si>
    <t>ALUMNI EXTERNAL REL SPEC 4</t>
  </si>
  <si>
    <t>Clinical Professor</t>
  </si>
  <si>
    <t>CAREER SVC SUPV 2</t>
  </si>
  <si>
    <t>Clinical Professor-Volunteer</t>
  </si>
  <si>
    <t>CAREER SVC SPEC 3</t>
  </si>
  <si>
    <t>Instructional Assistant</t>
  </si>
  <si>
    <t>DATA SYS ANL 2</t>
  </si>
  <si>
    <t>Teaching Assistant &amp; Equivalent</t>
  </si>
  <si>
    <t>INSTRUCTIONAL DESIGN MGR 1</t>
  </si>
  <si>
    <t>Research Assistant</t>
  </si>
  <si>
    <t>INSTRUCTIONAL DESIGN SUPV 2</t>
  </si>
  <si>
    <t>Intern or Resident</t>
  </si>
  <si>
    <t>INSTRUCTIONAL DESIGNER 3</t>
  </si>
  <si>
    <t>Other Student Titles</t>
  </si>
  <si>
    <t>INSTRUCTIONAL DESIGNER 2</t>
  </si>
  <si>
    <t>Associate-Student</t>
  </si>
  <si>
    <t>INSTRUCTIONAL DESIGNER 1</t>
  </si>
  <si>
    <t>Post-Graduate Research-Student</t>
  </si>
  <si>
    <t>Staff Position # 1</t>
  </si>
  <si>
    <t>520-524</t>
  </si>
  <si>
    <t>Astronomers</t>
  </si>
  <si>
    <t>Staff Position # 2</t>
  </si>
  <si>
    <t>530-534</t>
  </si>
  <si>
    <t>Agronomists</t>
  </si>
  <si>
    <t>Staff Position # 3</t>
  </si>
  <si>
    <t>Professional Research-Regular</t>
  </si>
  <si>
    <t>Staff Position # 4</t>
  </si>
  <si>
    <t>Professional Research-Recall</t>
  </si>
  <si>
    <t>American Law - 1</t>
  </si>
  <si>
    <t>Professional Research-Visiting</t>
  </si>
  <si>
    <t>American Law - 2</t>
  </si>
  <si>
    <t>Specialist</t>
  </si>
  <si>
    <t>American Law - 3</t>
  </si>
  <si>
    <t>Specialist in Agriculture Experiment Station</t>
  </si>
  <si>
    <t>American Law - 4</t>
  </si>
  <si>
    <t>Other Research</t>
  </si>
  <si>
    <t>Grad Tax - 2</t>
  </si>
  <si>
    <t>Postdoctoral Scholar</t>
  </si>
  <si>
    <t>Program Director</t>
  </si>
  <si>
    <t>Post-Graduate Research Non-Student (titles 3237 and 3238 only)</t>
  </si>
  <si>
    <t>Recruitment &amp; Admissions</t>
  </si>
  <si>
    <t>Project Series</t>
  </si>
  <si>
    <t>Career Services</t>
  </si>
  <si>
    <t>Project Series-Visiting</t>
  </si>
  <si>
    <t>Student Services Advisor</t>
  </si>
  <si>
    <t>Student Assistant</t>
  </si>
  <si>
    <t>Director Stipend</t>
  </si>
  <si>
    <t>Assistant Director</t>
  </si>
  <si>
    <t>Program Representative</t>
  </si>
  <si>
    <t>Manager of Instructional Design</t>
  </si>
  <si>
    <t>Department Administrator</t>
  </si>
  <si>
    <t>Program Assistant</t>
  </si>
  <si>
    <t>Historical</t>
  </si>
  <si>
    <t>Campus</t>
  </si>
  <si>
    <t>On-Campus</t>
  </si>
  <si>
    <t>Online</t>
  </si>
  <si>
    <t>UNEX</t>
  </si>
  <si>
    <t>Berkeley</t>
  </si>
  <si>
    <t>Davis</t>
  </si>
  <si>
    <t>Los Angeles</t>
  </si>
  <si>
    <t>Merced</t>
  </si>
  <si>
    <t>Riverside</t>
  </si>
  <si>
    <t>San Diego</t>
  </si>
  <si>
    <t>San Francisco</t>
  </si>
  <si>
    <t>Santa Barbara</t>
  </si>
  <si>
    <t>Santa Cruz</t>
  </si>
  <si>
    <t>*ICR rates updated as of 10/21/2024.</t>
  </si>
  <si>
    <t xml:space="preserve">2028-29 Projected </t>
  </si>
  <si>
    <t>On-campus program - 22.5%</t>
  </si>
  <si>
    <t>Majority online/off-campus program - 9.5%</t>
  </si>
  <si>
    <t xml:space="preserve"> (% of tot exp:on-campus=12.5%; off-campus/online=8%)</t>
  </si>
  <si>
    <t>FY23-24</t>
  </si>
  <si>
    <t>FY24-25</t>
  </si>
  <si>
    <t>FY25-26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</si>
</sst>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quot;$&quot;#,##0.00\ ;\(&quot;$&quot;#,##0.00\)"/>
    <numFmt numFmtId="167" formatCode="&quot;$&quot;#,##0\ ;\(&quot;$&quot;#,##0\)"/>
    <numFmt numFmtId="168" formatCode="0.0000"/>
    <numFmt numFmtId="169" formatCode="0.0%"/>
    <numFmt numFmtId="170" formatCode="0.0"/>
    <numFmt numFmtId="171" formatCode="#,##0.0"/>
  </numFmts>
  <fonts count="68"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i/>
      <sz val="11"/>
      <color rgb="FF7F7F7F"/>
      <name val="Calibri"/>
      <family val="2"/>
      <scheme val="minor"/>
    </font>
    <font>
      <b/>
      <sz val="11"/>
      <color theme="1"/>
      <name val="Calibri"/>
      <family val="2"/>
      <scheme val="minor"/>
    </font>
    <font>
      <sz val="10"/>
      <name val="Verdana"/>
      <family val="2"/>
    </font>
    <font>
      <sz val="10"/>
      <name val="Arial"/>
      <family val="2"/>
    </font>
    <font>
      <sz val="8"/>
      <name val="Arial"/>
      <family val="2"/>
    </font>
    <font>
      <sz val="12"/>
      <name val="Arial"/>
      <family val="2"/>
    </font>
    <font>
      <sz val="18"/>
      <name val="Arial"/>
      <family val="2"/>
    </font>
    <font>
      <b/>
      <sz val="12"/>
      <name val="Calibri"/>
      <family val="2"/>
      <scheme val="minor"/>
    </font>
    <font>
      <b/>
      <sz val="10"/>
      <name val="Calibri"/>
      <family val="2"/>
      <scheme val="minor"/>
    </font>
    <font>
      <sz val="10"/>
      <name val="Calibri"/>
      <family val="2"/>
      <scheme val="minor"/>
    </font>
    <font>
      <sz val="8"/>
      <name val="Calibri"/>
      <family val="2"/>
      <scheme val="minor"/>
    </font>
    <font>
      <sz val="10"/>
      <color indexed="12"/>
      <name val="Calibri"/>
      <family val="2"/>
      <scheme val="minor"/>
    </font>
    <font>
      <b/>
      <sz val="8"/>
      <name val="Calibri"/>
      <family val="2"/>
      <scheme val="minor"/>
    </font>
    <font>
      <i/>
      <sz val="10"/>
      <name val="Calibri"/>
      <family val="2"/>
      <scheme val="minor"/>
    </font>
    <font>
      <sz val="10"/>
      <color indexed="10"/>
      <name val="Calibri"/>
      <family val="2"/>
      <scheme val="minor"/>
    </font>
    <font>
      <b/>
      <sz val="12"/>
      <color rgb="FFFF0000"/>
      <name val="Calibri"/>
      <family val="2"/>
      <scheme val="minor"/>
    </font>
    <font>
      <sz val="12"/>
      <name val="Arial"/>
      <family val="2"/>
    </font>
    <font>
      <b/>
      <sz val="11"/>
      <color rgb="FF1F497D"/>
      <name val="Calibri"/>
      <family val="2"/>
    </font>
    <font>
      <sz val="11"/>
      <color rgb="FF1F497D"/>
      <name val="Calibri"/>
      <family val="2"/>
    </font>
    <font>
      <sz val="11"/>
      <color rgb="FF1F497D"/>
      <name val="Symbol"/>
      <family val="1"/>
      <charset val="2"/>
    </font>
    <font>
      <sz val="7"/>
      <color rgb="FF1F497D"/>
      <name val="Times New Roman"/>
      <family val="1"/>
    </font>
    <font>
      <u/>
      <sz val="12"/>
      <color theme="10"/>
      <name val="Arial"/>
      <family val="2"/>
    </font>
    <font>
      <i/>
      <sz val="11"/>
      <color rgb="FF1F497D"/>
      <name val="Calibri"/>
      <family val="2"/>
    </font>
    <font>
      <b/>
      <sz val="11"/>
      <color rgb="FFFF0000"/>
      <name val="Calibri"/>
      <family val="2"/>
    </font>
    <font>
      <sz val="12"/>
      <name val="Calibri"/>
      <family val="2"/>
      <scheme val="minor"/>
    </font>
    <font>
      <sz val="12"/>
      <color theme="1"/>
      <name val="Calibri"/>
      <family val="2"/>
      <scheme val="minor"/>
    </font>
    <font>
      <sz val="10"/>
      <color rgb="FFFF0000"/>
      <name val="Calibri"/>
      <family val="2"/>
      <scheme val="minor"/>
    </font>
    <font>
      <sz val="11"/>
      <name val="Calibri"/>
      <family val="2"/>
    </font>
    <font>
      <b/>
      <i/>
      <sz val="11"/>
      <color rgb="FF1F497D"/>
      <name val="Calibri"/>
      <family val="2"/>
    </font>
    <font>
      <sz val="11"/>
      <color rgb="FFFF0000"/>
      <name val="Calibri"/>
      <family val="2"/>
      <scheme val="minor"/>
    </font>
    <font>
      <sz val="11"/>
      <name val="Calibri"/>
      <family val="2"/>
      <scheme val="minor"/>
    </font>
    <font>
      <sz val="12"/>
      <color rgb="FF000000"/>
      <name val="Calibri"/>
      <family val="2"/>
    </font>
    <font>
      <b/>
      <sz val="11"/>
      <name val="Calibri"/>
      <family val="2"/>
      <scheme val="minor"/>
    </font>
    <font>
      <b/>
      <sz val="11"/>
      <color rgb="FFFF0000"/>
      <name val="Calibri"/>
      <family val="2"/>
      <scheme val="minor"/>
    </font>
    <font>
      <sz val="9"/>
      <name val="Calibri"/>
      <family val="2"/>
      <scheme val="minor"/>
    </font>
    <font>
      <sz val="9"/>
      <color theme="1"/>
      <name val="Calibri"/>
      <family val="2"/>
      <scheme val="minor"/>
    </font>
    <font>
      <b/>
      <sz val="8"/>
      <color rgb="FFFF0000"/>
      <name val="Calibri"/>
      <family val="2"/>
      <scheme val="minor"/>
    </font>
    <font>
      <sz val="11"/>
      <color theme="1" tint="0.499984740745262"/>
      <name val="Calibri"/>
      <family val="2"/>
      <scheme val="minor"/>
    </font>
    <font>
      <sz val="11"/>
      <color rgb="FF000000"/>
      <name val="Calibri"/>
      <family val="2"/>
    </font>
    <font>
      <b/>
      <sz val="12"/>
      <name val="Arial"/>
      <family val="2"/>
    </font>
    <font>
      <sz val="11"/>
      <color theme="0"/>
      <name val="Arial"/>
      <family val="2"/>
    </font>
    <font>
      <b/>
      <sz val="14"/>
      <color theme="0"/>
      <name val="Arial"/>
      <family val="2"/>
    </font>
    <font>
      <b/>
      <sz val="14"/>
      <color rgb="FFFF0000"/>
      <name val="Calibri"/>
      <family val="2"/>
      <scheme val="minor"/>
    </font>
    <font>
      <b/>
      <sz val="14"/>
      <color theme="1"/>
      <name val="Calibri"/>
      <family val="2"/>
      <scheme val="minor"/>
    </font>
    <font>
      <b/>
      <sz val="11"/>
      <color theme="1" tint="0.499984740745262"/>
      <name val="Calibri"/>
      <family val="2"/>
      <scheme val="minor"/>
    </font>
    <font>
      <sz val="11"/>
      <name val="Arial"/>
      <family val="2"/>
    </font>
    <font>
      <sz val="9"/>
      <name val="Arial"/>
      <family val="2"/>
    </font>
    <font>
      <b/>
      <sz val="9"/>
      <name val="Calibri"/>
      <family val="2"/>
      <scheme val="minor"/>
    </font>
    <font>
      <b/>
      <sz val="12"/>
      <color rgb="FF000000"/>
      <name val="Arial"/>
      <family val="2"/>
    </font>
    <font>
      <b/>
      <sz val="12"/>
      <color rgb="FF000000"/>
      <name val="Calibri"/>
      <family val="2"/>
      <scheme val="minor"/>
    </font>
    <font>
      <b/>
      <sz val="11"/>
      <color rgb="FFFFFFFF"/>
      <name val="Calibri"/>
      <family val="2"/>
    </font>
    <font>
      <sz val="8"/>
      <name val="Verdana"/>
      <family val="2"/>
    </font>
    <font>
      <b/>
      <sz val="11"/>
      <color rgb="FF0000FF"/>
      <name val="Calibri"/>
      <family val="2"/>
      <scheme val="minor"/>
    </font>
    <font>
      <b/>
      <sz val="11"/>
      <color rgb="FF1F497D"/>
      <name val="Symbol"/>
      <family val="1"/>
      <charset val="2"/>
    </font>
    <font>
      <b/>
      <sz val="7"/>
      <color rgb="FF1F497D"/>
      <name val="Times New Roman"/>
      <family val="1"/>
    </font>
    <font>
      <b/>
      <sz val="9"/>
      <name val="Arial"/>
      <family val="2"/>
    </font>
    <font>
      <b/>
      <sz val="11"/>
      <color rgb="FF000000"/>
      <name val="Calibri"/>
      <family val="2"/>
    </font>
    <font>
      <b/>
      <sz val="11"/>
      <color rgb="FF4F81BD"/>
      <name val="Calibri"/>
      <family val="2"/>
    </font>
    <font>
      <b/>
      <sz val="11"/>
      <color rgb="FF000000"/>
      <name val="Calibri"/>
      <family val="2"/>
      <scheme val="minor"/>
    </font>
    <font>
      <sz val="11"/>
      <color rgb="FF000000"/>
      <name val="Calibri"/>
      <family val="2"/>
      <scheme val="minor"/>
    </font>
    <font>
      <b/>
      <sz val="11"/>
      <color rgb="FF000000"/>
      <name val="Calibri"/>
    </font>
    <font>
      <sz val="11"/>
      <color rgb="FF000000"/>
      <name val="Calibri"/>
    </font>
  </fonts>
  <fills count="34">
    <fill>
      <patternFill patternType="none"/>
    </fill>
    <fill>
      <patternFill patternType="gray125"/>
    </fill>
    <fill>
      <patternFill patternType="solid">
        <fgColor rgb="FFFFEB9C"/>
      </patternFill>
    </fill>
    <fill>
      <patternFill patternType="solid">
        <fgColor theme="6" tint="0.79998168889431442"/>
        <bgColor indexed="65"/>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CCECFF"/>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FFCC"/>
        <bgColor rgb="FF000000"/>
      </patternFill>
    </fill>
    <fill>
      <patternFill patternType="solid">
        <fgColor rgb="FFEEECE1"/>
        <bgColor rgb="FF000000"/>
      </patternFill>
    </fill>
    <fill>
      <patternFill patternType="solid">
        <fgColor rgb="FF0070C0"/>
        <bgColor rgb="FF000000"/>
      </patternFill>
    </fill>
    <fill>
      <patternFill patternType="solid">
        <fgColor rgb="FFFFFF99"/>
        <bgColor rgb="FF000000"/>
      </patternFill>
    </fill>
    <fill>
      <patternFill patternType="solid">
        <fgColor theme="2"/>
        <bgColor indexed="64"/>
      </patternFill>
    </fill>
    <fill>
      <patternFill patternType="solid">
        <fgColor theme="1" tint="0.499984740745262"/>
        <bgColor indexed="64"/>
      </patternFill>
    </fill>
  </fills>
  <borders count="57">
    <border>
      <left/>
      <right/>
      <top/>
      <bottom/>
      <diagonal/>
    </border>
    <border>
      <left/>
      <right/>
      <top/>
      <bottom style="thin">
        <color indexed="64"/>
      </bottom>
      <diagonal/>
    </border>
    <border>
      <left/>
      <right/>
      <top style="thin">
        <color auto="1"/>
      </top>
      <bottom/>
      <diagonal/>
    </border>
    <border>
      <left/>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indexed="64"/>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rgb="FF0000FF"/>
      </right>
      <top/>
      <bottom/>
      <diagonal/>
    </border>
    <border>
      <left/>
      <right style="medium">
        <color rgb="FF0000FF"/>
      </right>
      <top/>
      <bottom style="thin">
        <color indexed="64"/>
      </bottom>
      <diagonal/>
    </border>
    <border>
      <left/>
      <right style="medium">
        <color rgb="FF0000FF"/>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indexed="64"/>
      </left>
      <right style="medium">
        <color indexed="64"/>
      </right>
      <top style="thin">
        <color auto="1"/>
      </top>
      <bottom style="thin">
        <color rgb="FF000000"/>
      </bottom>
      <diagonal/>
    </border>
    <border>
      <left/>
      <right/>
      <top style="thin">
        <color auto="1"/>
      </top>
      <bottom style="thin">
        <color rgb="FF000000"/>
      </bottom>
      <diagonal/>
    </border>
    <border>
      <left style="medium">
        <color indexed="64"/>
      </left>
      <right style="medium">
        <color indexed="64"/>
      </right>
      <top/>
      <bottom style="double">
        <color rgb="FF000000"/>
      </bottom>
      <diagonal/>
    </border>
    <border>
      <left/>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indexed="64"/>
      </right>
      <top style="thin">
        <color indexed="64"/>
      </top>
      <bottom/>
      <diagonal/>
    </border>
  </borders>
  <cellStyleXfs count="40">
    <xf numFmtId="0" fontId="0" fillId="0" borderId="0"/>
    <xf numFmtId="44" fontId="4"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xf numFmtId="0" fontId="4" fillId="3" borderId="0" applyNumberFormat="0" applyBorder="0" applyAlignment="0" applyProtection="0"/>
    <xf numFmtId="0" fontId="8" fillId="0" borderId="0"/>
    <xf numFmtId="44" fontId="8" fillId="0" borderId="0" applyFont="0" applyFill="0" applyBorder="0" applyAlignment="0" applyProtection="0"/>
    <xf numFmtId="0" fontId="9"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 fontId="11" fillId="0" borderId="0" applyFont="0" applyFill="0" applyBorder="0" applyAlignment="0" applyProtection="0"/>
    <xf numFmtId="3" fontId="11" fillId="0" borderId="0" applyFont="0" applyFill="0" applyBorder="0" applyAlignment="0" applyProtection="0"/>
    <xf numFmtId="44" fontId="9"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0" fontId="12" fillId="0" borderId="0" applyNumberFormat="0" applyFill="0" applyBorder="0" applyAlignment="0" applyProtection="0"/>
    <xf numFmtId="0" fontId="10" fillId="0" borderId="0" applyNumberFormat="0" applyFill="0" applyBorder="0" applyAlignment="0" applyProtection="0"/>
    <xf numFmtId="0" fontId="9" fillId="0" borderId="0"/>
    <xf numFmtId="0" fontId="9" fillId="0" borderId="0"/>
    <xf numFmtId="0" fontId="3" fillId="0" borderId="0"/>
    <xf numFmtId="0" fontId="3" fillId="0" borderId="0"/>
    <xf numFmtId="0" fontId="11" fillId="0" borderId="0"/>
    <xf numFmtId="0" fontId="3" fillId="0" borderId="0"/>
    <xf numFmtId="0" fontId="3" fillId="0" borderId="0"/>
    <xf numFmtId="0" fontId="3" fillId="0" borderId="0"/>
    <xf numFmtId="0" fontId="11"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10" fontId="11" fillId="0" borderId="0" applyFont="0" applyFill="0" applyBorder="0" applyAlignment="0" applyProtection="0"/>
    <xf numFmtId="0" fontId="11" fillId="0" borderId="3"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2" fillId="0" borderId="0" applyFont="0" applyFill="0" applyBorder="0" applyAlignment="0" applyProtection="0"/>
    <xf numFmtId="0" fontId="27" fillId="0" borderId="0" applyNumberFormat="0" applyFill="0" applyBorder="0" applyAlignment="0" applyProtection="0"/>
  </cellStyleXfs>
  <cellXfs count="508">
    <xf numFmtId="0" fontId="0" fillId="0" borderId="0" xfId="0"/>
    <xf numFmtId="0" fontId="11" fillId="0" borderId="0" xfId="0" applyFont="1"/>
    <xf numFmtId="0" fontId="7" fillId="6" borderId="0" xfId="4" quotePrefix="1" applyFont="1" applyFill="1" applyBorder="1" applyAlignment="1">
      <alignment horizontal="left"/>
    </xf>
    <xf numFmtId="0" fontId="9" fillId="0" borderId="0" xfId="35" applyFont="1"/>
    <xf numFmtId="0" fontId="2" fillId="0" borderId="0" xfId="35"/>
    <xf numFmtId="0" fontId="10" fillId="0" borderId="0" xfId="35" applyFont="1" applyAlignment="1">
      <alignment horizontal="center"/>
    </xf>
    <xf numFmtId="0" fontId="14" fillId="0" borderId="0" xfId="35" applyFont="1"/>
    <xf numFmtId="0" fontId="15" fillId="0" borderId="0" xfId="35" applyFont="1"/>
    <xf numFmtId="0" fontId="16" fillId="0" borderId="0" xfId="35" applyFont="1" applyAlignment="1">
      <alignment horizontal="center"/>
    </xf>
    <xf numFmtId="0" fontId="14" fillId="0" borderId="0" xfId="35" applyFont="1" applyAlignment="1">
      <alignment vertical="top"/>
    </xf>
    <xf numFmtId="0" fontId="14" fillId="0" borderId="1" xfId="35" applyFont="1" applyBorder="1" applyAlignment="1">
      <alignment horizontal="center" wrapText="1"/>
    </xf>
    <xf numFmtId="0" fontId="15" fillId="7" borderId="0" xfId="35" applyFont="1" applyFill="1" applyProtection="1">
      <protection locked="0"/>
    </xf>
    <xf numFmtId="0" fontId="18" fillId="0" borderId="0" xfId="35" applyFont="1" applyAlignment="1">
      <alignment horizontal="center"/>
    </xf>
    <xf numFmtId="0" fontId="19" fillId="0" borderId="0" xfId="35" applyFont="1"/>
    <xf numFmtId="3" fontId="20" fillId="7" borderId="1" xfId="36" applyNumberFormat="1" applyFont="1" applyFill="1" applyBorder="1" applyAlignment="1" applyProtection="1">
      <alignment horizontal="right"/>
      <protection locked="0"/>
    </xf>
    <xf numFmtId="0" fontId="15" fillId="0" borderId="0" xfId="35" applyFont="1" applyAlignment="1">
      <alignment horizontal="right"/>
    </xf>
    <xf numFmtId="168" fontId="15" fillId="0" borderId="0" xfId="35" applyNumberFormat="1" applyFont="1" applyAlignment="1">
      <alignment horizontal="right"/>
    </xf>
    <xf numFmtId="0" fontId="14" fillId="0" borderId="0" xfId="35" applyFont="1" applyAlignment="1">
      <alignment horizontal="right"/>
    </xf>
    <xf numFmtId="6" fontId="14" fillId="0" borderId="0" xfId="35" applyNumberFormat="1" applyFont="1" applyAlignment="1">
      <alignment horizontal="right"/>
    </xf>
    <xf numFmtId="167" fontId="20" fillId="7" borderId="0" xfId="37" applyNumberFormat="1" applyFont="1" applyFill="1" applyBorder="1" applyAlignment="1" applyProtection="1">
      <alignment horizontal="right"/>
      <protection locked="0"/>
    </xf>
    <xf numFmtId="6" fontId="15" fillId="0" borderId="0" xfId="35" applyNumberFormat="1" applyFont="1" applyAlignment="1">
      <alignment horizontal="right"/>
    </xf>
    <xf numFmtId="6" fontId="15" fillId="0" borderId="0" xfId="35" applyNumberFormat="1" applyFont="1"/>
    <xf numFmtId="6" fontId="15" fillId="0" borderId="1" xfId="35" applyNumberFormat="1" applyFont="1" applyBorder="1"/>
    <xf numFmtId="0" fontId="15" fillId="0" borderId="1" xfId="35" applyFont="1" applyBorder="1"/>
    <xf numFmtId="0" fontId="15" fillId="0" borderId="1" xfId="35" applyFont="1" applyBorder="1" applyAlignment="1">
      <alignment horizontal="right"/>
    </xf>
    <xf numFmtId="1" fontId="15" fillId="0" borderId="0" xfId="35" applyNumberFormat="1" applyFont="1"/>
    <xf numFmtId="1" fontId="16" fillId="0" borderId="0" xfId="35" applyNumberFormat="1" applyFont="1" applyAlignment="1">
      <alignment horizontal="center"/>
    </xf>
    <xf numFmtId="0" fontId="13" fillId="0" borderId="1" xfId="35" applyFont="1" applyBorder="1" applyAlignment="1">
      <alignment horizontal="left"/>
    </xf>
    <xf numFmtId="0" fontId="13" fillId="0" borderId="0" xfId="35" applyFont="1"/>
    <xf numFmtId="0" fontId="21" fillId="5" borderId="0" xfId="35" applyFont="1" applyFill="1"/>
    <xf numFmtId="0" fontId="13" fillId="5" borderId="0" xfId="35" applyFont="1" applyFill="1"/>
    <xf numFmtId="3" fontId="15" fillId="0" borderId="0" xfId="36" applyNumberFormat="1" applyFont="1" applyBorder="1"/>
    <xf numFmtId="3" fontId="17" fillId="7" borderId="0" xfId="36" applyNumberFormat="1" applyFont="1" applyFill="1" applyBorder="1" applyProtection="1">
      <protection locked="0"/>
    </xf>
    <xf numFmtId="3" fontId="14" fillId="0" borderId="0" xfId="36" applyNumberFormat="1" applyFont="1" applyBorder="1"/>
    <xf numFmtId="3" fontId="20" fillId="7" borderId="0" xfId="36" applyNumberFormat="1" applyFont="1" applyFill="1" applyBorder="1" applyAlignment="1" applyProtection="1">
      <alignment horizontal="right"/>
      <protection locked="0"/>
    </xf>
    <xf numFmtId="3" fontId="15" fillId="0" borderId="0" xfId="36" applyNumberFormat="1" applyFont="1" applyBorder="1" applyAlignment="1">
      <alignment horizontal="right"/>
    </xf>
    <xf numFmtId="167" fontId="15" fillId="0" borderId="0" xfId="37" applyNumberFormat="1" applyFont="1" applyBorder="1" applyAlignment="1">
      <alignment horizontal="right"/>
    </xf>
    <xf numFmtId="167" fontId="14" fillId="0" borderId="0" xfId="37" applyNumberFormat="1" applyFont="1" applyBorder="1" applyAlignment="1">
      <alignment horizontal="right"/>
    </xf>
    <xf numFmtId="0" fontId="23" fillId="0" borderId="0" xfId="24" applyFont="1" applyAlignment="1">
      <alignment vertical="center"/>
    </xf>
    <xf numFmtId="0" fontId="11" fillId="0" borderId="0" xfId="24"/>
    <xf numFmtId="0" fontId="24" fillId="0" borderId="0" xfId="24" applyFont="1" applyAlignment="1">
      <alignment vertical="center"/>
    </xf>
    <xf numFmtId="0" fontId="25" fillId="0" borderId="0" xfId="24" applyFont="1" applyAlignment="1">
      <alignment horizontal="left" vertical="center" indent="4"/>
    </xf>
    <xf numFmtId="0" fontId="24" fillId="0" borderId="0" xfId="24" applyFont="1" applyAlignment="1">
      <alignment horizontal="left" vertical="center" indent="4"/>
    </xf>
    <xf numFmtId="0" fontId="24" fillId="0" borderId="0" xfId="24" applyFont="1" applyAlignment="1">
      <alignment horizontal="left" vertical="center" indent="8"/>
    </xf>
    <xf numFmtId="0" fontId="24" fillId="0" borderId="0" xfId="24" applyFont="1" applyAlignment="1">
      <alignment horizontal="left" vertical="center" indent="11"/>
    </xf>
    <xf numFmtId="0" fontId="29" fillId="0" borderId="0" xfId="24" applyFont="1" applyAlignment="1">
      <alignment horizontal="left" vertical="center" indent="4"/>
    </xf>
    <xf numFmtId="0" fontId="15" fillId="0" borderId="17" xfId="35" applyFont="1" applyBorder="1"/>
    <xf numFmtId="0" fontId="30" fillId="0" borderId="0" xfId="0" applyFont="1"/>
    <xf numFmtId="169" fontId="0" fillId="0" borderId="0" xfId="33" applyNumberFormat="1" applyFont="1"/>
    <xf numFmtId="0" fontId="13" fillId="0" borderId="0" xfId="0" applyFont="1"/>
    <xf numFmtId="0" fontId="31" fillId="12" borderId="18" xfId="0" applyFont="1" applyFill="1" applyBorder="1"/>
    <xf numFmtId="169" fontId="31" fillId="12" borderId="19" xfId="33" applyNumberFormat="1" applyFont="1" applyFill="1" applyBorder="1"/>
    <xf numFmtId="169" fontId="30" fillId="9" borderId="0" xfId="33" applyNumberFormat="1" applyFont="1" applyFill="1"/>
    <xf numFmtId="0" fontId="31" fillId="13" borderId="18" xfId="0" applyFont="1" applyFill="1" applyBorder="1"/>
    <xf numFmtId="169" fontId="31" fillId="13" borderId="19" xfId="33" applyNumberFormat="1" applyFont="1" applyFill="1" applyBorder="1"/>
    <xf numFmtId="169" fontId="30" fillId="14" borderId="0" xfId="33" applyNumberFormat="1" applyFont="1" applyFill="1"/>
    <xf numFmtId="0" fontId="31" fillId="13" borderId="20" xfId="0" applyFont="1" applyFill="1" applyBorder="1"/>
    <xf numFmtId="169" fontId="31" fillId="13" borderId="21" xfId="33" applyNumberFormat="1" applyFont="1" applyFill="1" applyBorder="1"/>
    <xf numFmtId="0" fontId="26" fillId="0" borderId="0" xfId="24" applyFont="1" applyAlignment="1">
      <alignment horizontal="left" vertical="center" indent="12"/>
    </xf>
    <xf numFmtId="0" fontId="33" fillId="0" borderId="0" xfId="0" applyFont="1" applyAlignment="1">
      <alignment horizontal="left" vertical="center" indent="1"/>
    </xf>
    <xf numFmtId="0" fontId="27" fillId="0" borderId="0" xfId="39" applyAlignment="1">
      <alignment horizontal="left" vertical="center" indent="1"/>
    </xf>
    <xf numFmtId="0" fontId="27" fillId="0" borderId="0" xfId="39" applyAlignment="1">
      <alignment vertical="center"/>
    </xf>
    <xf numFmtId="0" fontId="33" fillId="0" borderId="0" xfId="24" applyFont="1" applyAlignment="1">
      <alignment horizontal="left" vertical="center" indent="1"/>
    </xf>
    <xf numFmtId="0" fontId="30" fillId="4" borderId="0" xfId="0" applyFont="1" applyFill="1"/>
    <xf numFmtId="169" fontId="30" fillId="8" borderId="0" xfId="33" applyNumberFormat="1" applyFont="1" applyFill="1"/>
    <xf numFmtId="169" fontId="30" fillId="16" borderId="0" xfId="33" applyNumberFormat="1" applyFont="1" applyFill="1"/>
    <xf numFmtId="0" fontId="32" fillId="5" borderId="0" xfId="0" applyFont="1" applyFill="1"/>
    <xf numFmtId="0" fontId="30" fillId="5" borderId="0" xfId="0" applyFont="1" applyFill="1"/>
    <xf numFmtId="0" fontId="14" fillId="0" borderId="1" xfId="35" applyFont="1" applyBorder="1"/>
    <xf numFmtId="0" fontId="27" fillId="0" borderId="0" xfId="39" applyFill="1" applyAlignment="1">
      <alignment horizontal="left" vertical="center" indent="8"/>
    </xf>
    <xf numFmtId="0" fontId="7" fillId="0" borderId="0" xfId="4" applyFont="1" applyFill="1"/>
    <xf numFmtId="0" fontId="37" fillId="0" borderId="0" xfId="0" applyFont="1" applyAlignment="1">
      <alignment horizontal="left" vertical="center"/>
    </xf>
    <xf numFmtId="0" fontId="37" fillId="0" borderId="0" xfId="0" applyFont="1"/>
    <xf numFmtId="0" fontId="38" fillId="0" borderId="0" xfId="5" applyFont="1"/>
    <xf numFmtId="0" fontId="36" fillId="0" borderId="0" xfId="5" applyFont="1"/>
    <xf numFmtId="0" fontId="1" fillId="0" borderId="0" xfId="4" applyFont="1" applyFill="1"/>
    <xf numFmtId="0" fontId="1" fillId="6" borderId="0" xfId="4" applyFont="1" applyFill="1" applyBorder="1"/>
    <xf numFmtId="0" fontId="38" fillId="0" borderId="0" xfId="5" applyFont="1" applyAlignment="1">
      <alignment horizontal="center"/>
    </xf>
    <xf numFmtId="1" fontId="36" fillId="0" borderId="0" xfId="5" applyNumberFormat="1" applyFont="1"/>
    <xf numFmtId="0" fontId="36" fillId="0" borderId="0" xfId="5" applyFont="1" applyAlignment="1">
      <alignment horizontal="right"/>
    </xf>
    <xf numFmtId="164" fontId="36" fillId="0" borderId="0" xfId="5" applyNumberFormat="1" applyFont="1"/>
    <xf numFmtId="0" fontId="38" fillId="0" borderId="0" xfId="5" applyFont="1" applyAlignment="1">
      <alignment horizontal="right"/>
    </xf>
    <xf numFmtId="164" fontId="40" fillId="0" borderId="0" xfId="38" applyNumberFormat="1" applyFont="1" applyFill="1" applyBorder="1"/>
    <xf numFmtId="9" fontId="40" fillId="0" borderId="0" xfId="38" applyFont="1" applyFill="1" applyBorder="1"/>
    <xf numFmtId="0" fontId="38" fillId="0" borderId="0" xfId="5" applyFont="1" applyAlignment="1">
      <alignment horizontal="center" wrapText="1"/>
    </xf>
    <xf numFmtId="37" fontId="15" fillId="0" borderId="0" xfId="0" applyNumberFormat="1" applyFont="1" applyAlignment="1">
      <alignment horizontal="left" vertical="center"/>
    </xf>
    <xf numFmtId="0" fontId="36" fillId="0" borderId="0" xfId="5" applyFont="1" applyAlignment="1">
      <alignment horizontal="right" wrapText="1"/>
    </xf>
    <xf numFmtId="164" fontId="36" fillId="0" borderId="0" xfId="6" applyNumberFormat="1" applyFont="1" applyFill="1" applyBorder="1"/>
    <xf numFmtId="164" fontId="36" fillId="0" borderId="0" xfId="6" applyNumberFormat="1" applyFont="1" applyBorder="1"/>
    <xf numFmtId="0" fontId="30" fillId="0" borderId="0" xfId="0" applyFont="1" applyAlignment="1">
      <alignment wrapText="1"/>
    </xf>
    <xf numFmtId="37" fontId="15" fillId="0" borderId="0" xfId="0" applyNumberFormat="1" applyFont="1" applyAlignment="1">
      <alignment vertical="center"/>
    </xf>
    <xf numFmtId="164" fontId="36" fillId="10" borderId="0" xfId="5" applyNumberFormat="1" applyFont="1" applyFill="1"/>
    <xf numFmtId="0" fontId="7" fillId="0" borderId="0" xfId="5" applyFont="1" applyAlignment="1">
      <alignment horizontal="right"/>
    </xf>
    <xf numFmtId="0" fontId="40" fillId="0" borderId="0" xfId="5" applyFont="1"/>
    <xf numFmtId="10" fontId="40" fillId="0" borderId="0" xfId="38" applyNumberFormat="1" applyFont="1" applyBorder="1"/>
    <xf numFmtId="0" fontId="42" fillId="0" borderId="0" xfId="5" applyFont="1"/>
    <xf numFmtId="0" fontId="36" fillId="0" borderId="0" xfId="5" applyFont="1" applyAlignment="1">
      <alignment horizontal="right" vertical="top" wrapText="1"/>
    </xf>
    <xf numFmtId="0" fontId="43" fillId="0" borderId="0" xfId="5" applyFont="1"/>
    <xf numFmtId="164" fontId="43" fillId="0" borderId="0" xfId="5" applyNumberFormat="1" applyFont="1"/>
    <xf numFmtId="164" fontId="38" fillId="0" borderId="0" xfId="5" applyNumberFormat="1" applyFont="1"/>
    <xf numFmtId="165" fontId="38" fillId="0" borderId="0" xfId="5" applyNumberFormat="1" applyFont="1"/>
    <xf numFmtId="44" fontId="36" fillId="0" borderId="0" xfId="5" applyNumberFormat="1" applyFont="1"/>
    <xf numFmtId="0" fontId="36" fillId="0" borderId="0" xfId="5" applyFont="1" applyAlignment="1">
      <alignment horizontal="left"/>
    </xf>
    <xf numFmtId="0" fontId="36" fillId="17" borderId="0" xfId="5" applyFont="1" applyFill="1"/>
    <xf numFmtId="0" fontId="13" fillId="17" borderId="4" xfId="0" applyFont="1" applyFill="1" applyBorder="1"/>
    <xf numFmtId="0" fontId="13" fillId="17" borderId="5" xfId="0" applyFont="1" applyFill="1" applyBorder="1"/>
    <xf numFmtId="0" fontId="38" fillId="0" borderId="0" xfId="0" applyFont="1" applyAlignment="1">
      <alignment vertical="center"/>
    </xf>
    <xf numFmtId="0" fontId="38" fillId="18" borderId="17" xfId="5" applyFont="1" applyFill="1" applyBorder="1" applyAlignment="1">
      <alignment horizontal="center" wrapText="1"/>
    </xf>
    <xf numFmtId="0" fontId="38" fillId="0" borderId="0" xfId="0" applyFont="1"/>
    <xf numFmtId="0" fontId="38" fillId="0" borderId="0" xfId="5" applyFont="1" applyAlignment="1">
      <alignment horizontal="left"/>
    </xf>
    <xf numFmtId="37" fontId="14" fillId="0" borderId="0" xfId="0" applyNumberFormat="1" applyFont="1" applyAlignment="1">
      <alignment horizontal="left" vertical="center"/>
    </xf>
    <xf numFmtId="0" fontId="44" fillId="0" borderId="0" xfId="0" applyFont="1"/>
    <xf numFmtId="0" fontId="38" fillId="21" borderId="0" xfId="5" applyFont="1" applyFill="1"/>
    <xf numFmtId="0" fontId="36" fillId="21" borderId="0" xfId="5" applyFont="1" applyFill="1" applyAlignment="1">
      <alignment horizontal="right"/>
    </xf>
    <xf numFmtId="0" fontId="38" fillId="0" borderId="0" xfId="5" applyFont="1" applyAlignment="1">
      <alignment wrapText="1"/>
    </xf>
    <xf numFmtId="9" fontId="40" fillId="18" borderId="0" xfId="38" applyFont="1" applyFill="1" applyBorder="1"/>
    <xf numFmtId="0" fontId="46" fillId="0" borderId="0" xfId="0" applyFont="1"/>
    <xf numFmtId="0" fontId="39" fillId="0" borderId="0" xfId="5" applyFont="1"/>
    <xf numFmtId="0" fontId="39" fillId="0" borderId="0" xfId="5" applyFont="1" applyAlignment="1">
      <alignment horizontal="right"/>
    </xf>
    <xf numFmtId="0" fontId="48" fillId="0" borderId="0" xfId="5" applyFont="1"/>
    <xf numFmtId="0" fontId="48" fillId="0" borderId="0" xfId="5" applyFont="1" applyAlignment="1">
      <alignment horizontal="right"/>
    </xf>
    <xf numFmtId="0" fontId="38" fillId="0" borderId="0" xfId="5" applyFont="1" applyAlignment="1">
      <alignment vertical="top" wrapText="1"/>
    </xf>
    <xf numFmtId="0" fontId="45" fillId="19" borderId="4" xfId="0" applyFont="1" applyFill="1" applyBorder="1"/>
    <xf numFmtId="0" fontId="0" fillId="19" borderId="9" xfId="0" applyFill="1" applyBorder="1"/>
    <xf numFmtId="0" fontId="0" fillId="23" borderId="11" xfId="0" applyFill="1" applyBorder="1"/>
    <xf numFmtId="0" fontId="0" fillId="23" borderId="13" xfId="0" applyFill="1" applyBorder="1"/>
    <xf numFmtId="0" fontId="0" fillId="23" borderId="15" xfId="0" applyFill="1" applyBorder="1"/>
    <xf numFmtId="0" fontId="47" fillId="22" borderId="11" xfId="0" applyFont="1" applyFill="1" applyBorder="1" applyAlignment="1">
      <alignment horizontal="left" vertical="center"/>
    </xf>
    <xf numFmtId="0" fontId="46" fillId="22" borderId="22" xfId="0" applyFont="1" applyFill="1" applyBorder="1"/>
    <xf numFmtId="0" fontId="46" fillId="22" borderId="12" xfId="0" applyFont="1" applyFill="1" applyBorder="1"/>
    <xf numFmtId="0" fontId="47" fillId="22" borderId="13" xfId="0" applyFont="1" applyFill="1" applyBorder="1" applyAlignment="1">
      <alignment horizontal="left" vertical="center"/>
    </xf>
    <xf numFmtId="0" fontId="46" fillId="22" borderId="14" xfId="0" applyFont="1" applyFill="1" applyBorder="1"/>
    <xf numFmtId="0" fontId="0" fillId="11" borderId="16" xfId="0" applyFill="1" applyBorder="1" applyAlignment="1">
      <alignment wrapText="1"/>
    </xf>
    <xf numFmtId="0" fontId="0" fillId="11" borderId="12" xfId="0" applyFill="1" applyBorder="1" applyAlignment="1">
      <alignment wrapText="1"/>
    </xf>
    <xf numFmtId="0" fontId="0" fillId="11" borderId="0" xfId="0" applyFill="1" applyAlignment="1">
      <alignment wrapText="1"/>
    </xf>
    <xf numFmtId="0" fontId="0" fillId="11" borderId="14" xfId="0" applyFill="1" applyBorder="1" applyAlignment="1">
      <alignment wrapText="1"/>
    </xf>
    <xf numFmtId="0" fontId="0" fillId="23" borderId="13" xfId="0" applyFill="1" applyBorder="1" applyAlignment="1">
      <alignment vertical="top"/>
    </xf>
    <xf numFmtId="0" fontId="11" fillId="23" borderId="13" xfId="0" applyFont="1" applyFill="1" applyBorder="1"/>
    <xf numFmtId="0" fontId="38" fillId="20" borderId="4" xfId="5" applyFont="1" applyFill="1" applyBorder="1"/>
    <xf numFmtId="0" fontId="38" fillId="20" borderId="0" xfId="5" applyFont="1" applyFill="1" applyAlignment="1">
      <alignment wrapText="1"/>
    </xf>
    <xf numFmtId="164" fontId="35" fillId="0" borderId="0" xfId="5" applyNumberFormat="1" applyFont="1"/>
    <xf numFmtId="164" fontId="36" fillId="18" borderId="0" xfId="5" applyNumberFormat="1" applyFont="1" applyFill="1"/>
    <xf numFmtId="0" fontId="50" fillId="0" borderId="0" xfId="5" applyFont="1"/>
    <xf numFmtId="0" fontId="36" fillId="0" borderId="0" xfId="5" applyFont="1" applyAlignment="1">
      <alignment vertical="center" wrapText="1"/>
    </xf>
    <xf numFmtId="0" fontId="38" fillId="0" borderId="0" xfId="5" applyFont="1" applyAlignment="1">
      <alignment horizontal="right" wrapText="1"/>
    </xf>
    <xf numFmtId="0" fontId="30" fillId="0" borderId="1" xfId="0" applyFont="1" applyBorder="1"/>
    <xf numFmtId="0" fontId="38" fillId="20" borderId="5" xfId="5" applyFont="1" applyFill="1" applyBorder="1" applyAlignment="1">
      <alignment horizontal="right"/>
    </xf>
    <xf numFmtId="1" fontId="36" fillId="25" borderId="0" xfId="5" applyNumberFormat="1" applyFont="1" applyFill="1"/>
    <xf numFmtId="0" fontId="30" fillId="25" borderId="0" xfId="0" applyFont="1" applyFill="1"/>
    <xf numFmtId="0" fontId="38" fillId="25" borderId="4" xfId="5" applyFont="1" applyFill="1" applyBorder="1"/>
    <xf numFmtId="0" fontId="13" fillId="25" borderId="5" xfId="0" applyFont="1" applyFill="1" applyBorder="1"/>
    <xf numFmtId="164" fontId="36" fillId="25" borderId="0" xfId="5" applyNumberFormat="1" applyFont="1" applyFill="1"/>
    <xf numFmtId="0" fontId="38" fillId="25" borderId="0" xfId="5" applyFont="1" applyFill="1"/>
    <xf numFmtId="170" fontId="13" fillId="25" borderId="0" xfId="0" applyNumberFormat="1" applyFont="1" applyFill="1"/>
    <xf numFmtId="3" fontId="30" fillId="18" borderId="0" xfId="0" applyNumberFormat="1" applyFont="1" applyFill="1"/>
    <xf numFmtId="164" fontId="36" fillId="0" borderId="2" xfId="5" applyNumberFormat="1" applyFont="1" applyBorder="1"/>
    <xf numFmtId="9" fontId="38" fillId="0" borderId="0" xfId="5" applyNumberFormat="1" applyFont="1" applyAlignment="1">
      <alignment horizontal="center" wrapText="1"/>
    </xf>
    <xf numFmtId="164" fontId="51" fillId="25" borderId="0" xfId="5" applyNumberFormat="1" applyFont="1" applyFill="1"/>
    <xf numFmtId="0" fontId="38" fillId="20" borderId="0" xfId="5" applyFont="1" applyFill="1" applyAlignment="1">
      <alignment horizontal="center"/>
    </xf>
    <xf numFmtId="0" fontId="38" fillId="20" borderId="0" xfId="5" applyFont="1" applyFill="1" applyAlignment="1">
      <alignment horizontal="center" wrapText="1"/>
    </xf>
    <xf numFmtId="0" fontId="27" fillId="0" borderId="0" xfId="39" applyFill="1" applyBorder="1" applyAlignment="1">
      <alignment horizontal="right"/>
    </xf>
    <xf numFmtId="0" fontId="36" fillId="0" borderId="0" xfId="5" applyFont="1" applyAlignment="1">
      <alignment horizontal="center" vertical="center" wrapText="1"/>
    </xf>
    <xf numFmtId="171" fontId="36" fillId="18" borderId="0" xfId="5" applyNumberFormat="1" applyFont="1" applyFill="1"/>
    <xf numFmtId="164" fontId="36" fillId="21" borderId="0" xfId="5" applyNumberFormat="1" applyFont="1" applyFill="1"/>
    <xf numFmtId="3" fontId="13" fillId="15" borderId="4" xfId="0" applyNumberFormat="1" applyFont="1" applyFill="1" applyBorder="1"/>
    <xf numFmtId="3" fontId="13" fillId="15" borderId="5" xfId="0" applyNumberFormat="1" applyFont="1" applyFill="1" applyBorder="1"/>
    <xf numFmtId="0" fontId="36" fillId="21" borderId="0" xfId="5" applyFont="1" applyFill="1"/>
    <xf numFmtId="10" fontId="40" fillId="0" borderId="0" xfId="38" applyNumberFormat="1" applyFont="1" applyFill="1" applyBorder="1"/>
    <xf numFmtId="0" fontId="36" fillId="6" borderId="0" xfId="5" applyFont="1" applyFill="1" applyAlignment="1">
      <alignment horizontal="right"/>
    </xf>
    <xf numFmtId="170" fontId="38" fillId="25" borderId="0" xfId="5" applyNumberFormat="1" applyFont="1" applyFill="1"/>
    <xf numFmtId="0" fontId="36" fillId="4" borderId="11" xfId="5" applyFont="1" applyFill="1" applyBorder="1"/>
    <xf numFmtId="0" fontId="11" fillId="11" borderId="12" xfId="0" applyFont="1" applyFill="1" applyBorder="1"/>
    <xf numFmtId="0" fontId="11" fillId="11" borderId="14" xfId="0" applyFont="1" applyFill="1" applyBorder="1"/>
    <xf numFmtId="0" fontId="0" fillId="11" borderId="14" xfId="0" applyFill="1" applyBorder="1" applyAlignment="1">
      <alignment horizontal="left"/>
    </xf>
    <xf numFmtId="0" fontId="11" fillId="11" borderId="16" xfId="0" applyFont="1" applyFill="1" applyBorder="1"/>
    <xf numFmtId="0" fontId="11" fillId="11" borderId="23" xfId="0" applyFont="1" applyFill="1" applyBorder="1" applyAlignment="1">
      <alignment wrapText="1"/>
    </xf>
    <xf numFmtId="0" fontId="0" fillId="11" borderId="22" xfId="0" applyFill="1" applyBorder="1"/>
    <xf numFmtId="164" fontId="38" fillId="5" borderId="0" xfId="5" applyNumberFormat="1" applyFont="1" applyFill="1"/>
    <xf numFmtId="0" fontId="36" fillId="0" borderId="0" xfId="5" applyFont="1" applyAlignment="1">
      <alignment horizontal="left" wrapText="1"/>
    </xf>
    <xf numFmtId="0" fontId="38" fillId="20" borderId="0" xfId="5" applyFont="1" applyFill="1" applyAlignment="1">
      <alignment horizontal="left"/>
    </xf>
    <xf numFmtId="0" fontId="38" fillId="20" borderId="0" xfId="5" applyFont="1" applyFill="1"/>
    <xf numFmtId="165" fontId="36" fillId="25" borderId="0" xfId="5" applyNumberFormat="1" applyFont="1" applyFill="1"/>
    <xf numFmtId="0" fontId="36" fillId="20" borderId="13" xfId="5" applyFont="1" applyFill="1" applyBorder="1" applyAlignment="1">
      <alignment horizontal="right"/>
    </xf>
    <xf numFmtId="0" fontId="36" fillId="20" borderId="15" xfId="5" applyFont="1" applyFill="1" applyBorder="1" applyAlignment="1">
      <alignment horizontal="right"/>
    </xf>
    <xf numFmtId="165" fontId="36" fillId="25" borderId="23" xfId="5" applyNumberFormat="1" applyFont="1" applyFill="1" applyBorder="1"/>
    <xf numFmtId="164" fontId="38" fillId="18" borderId="25" xfId="5" applyNumberFormat="1" applyFont="1" applyFill="1" applyBorder="1" applyAlignment="1">
      <alignment horizontal="center" wrapText="1"/>
    </xf>
    <xf numFmtId="3" fontId="36" fillId="26" borderId="0" xfId="5" applyNumberFormat="1" applyFont="1" applyFill="1"/>
    <xf numFmtId="0" fontId="38" fillId="18" borderId="26" xfId="5" applyFont="1" applyFill="1" applyBorder="1" applyAlignment="1">
      <alignment horizontal="center" wrapText="1"/>
    </xf>
    <xf numFmtId="0" fontId="38" fillId="18" borderId="27" xfId="5" applyFont="1" applyFill="1" applyBorder="1" applyAlignment="1">
      <alignment horizontal="center" wrapText="1"/>
    </xf>
    <xf numFmtId="0" fontId="38" fillId="0" borderId="13" xfId="5" applyFont="1" applyBorder="1" applyAlignment="1">
      <alignment horizontal="center" wrapText="1"/>
    </xf>
    <xf numFmtId="1" fontId="36" fillId="25" borderId="13" xfId="5" applyNumberFormat="1" applyFont="1" applyFill="1" applyBorder="1"/>
    <xf numFmtId="1" fontId="36" fillId="0" borderId="14" xfId="5" applyNumberFormat="1" applyFont="1" applyBorder="1"/>
    <xf numFmtId="0" fontId="30" fillId="0" borderId="13" xfId="0" applyFont="1" applyBorder="1"/>
    <xf numFmtId="0" fontId="30" fillId="0" borderId="14" xfId="0" applyFont="1" applyBorder="1"/>
    <xf numFmtId="0" fontId="30" fillId="25" borderId="13" xfId="0" applyFont="1" applyFill="1" applyBorder="1"/>
    <xf numFmtId="0" fontId="30" fillId="25" borderId="14" xfId="0" applyFont="1" applyFill="1" applyBorder="1"/>
    <xf numFmtId="170" fontId="13" fillId="25" borderId="13" xfId="0" applyNumberFormat="1" applyFont="1" applyFill="1" applyBorder="1"/>
    <xf numFmtId="170" fontId="13" fillId="25" borderId="14" xfId="0" applyNumberFormat="1" applyFont="1" applyFill="1" applyBorder="1"/>
    <xf numFmtId="0" fontId="30" fillId="0" borderId="28" xfId="0" applyFont="1" applyBorder="1"/>
    <xf numFmtId="164" fontId="36" fillId="0" borderId="30" xfId="5" applyNumberFormat="1" applyFont="1" applyBorder="1"/>
    <xf numFmtId="9" fontId="38" fillId="0" borderId="13" xfId="5" applyNumberFormat="1" applyFont="1" applyBorder="1" applyAlignment="1">
      <alignment horizontal="center" wrapText="1"/>
    </xf>
    <xf numFmtId="164" fontId="36" fillId="0" borderId="13" xfId="5" applyNumberFormat="1" applyFont="1" applyBorder="1"/>
    <xf numFmtId="164" fontId="38" fillId="0" borderId="13" xfId="5" applyNumberFormat="1" applyFont="1" applyBorder="1"/>
    <xf numFmtId="9" fontId="40" fillId="0" borderId="13" xfId="38" applyFont="1" applyFill="1" applyBorder="1"/>
    <xf numFmtId="164" fontId="51" fillId="25" borderId="13" xfId="5" applyNumberFormat="1" applyFont="1" applyFill="1" applyBorder="1"/>
    <xf numFmtId="164" fontId="36" fillId="25" borderId="13" xfId="5" applyNumberFormat="1" applyFont="1" applyFill="1" applyBorder="1"/>
    <xf numFmtId="164" fontId="36" fillId="18" borderId="13" xfId="5" applyNumberFormat="1" applyFont="1" applyFill="1" applyBorder="1"/>
    <xf numFmtId="164" fontId="36" fillId="21" borderId="13" xfId="5" applyNumberFormat="1" applyFont="1" applyFill="1" applyBorder="1"/>
    <xf numFmtId="170" fontId="38" fillId="25" borderId="13" xfId="5" applyNumberFormat="1" applyFont="1" applyFill="1" applyBorder="1"/>
    <xf numFmtId="164" fontId="36" fillId="0" borderId="13" xfId="6" applyNumberFormat="1" applyFont="1" applyBorder="1"/>
    <xf numFmtId="9" fontId="40" fillId="18" borderId="13" xfId="38" applyFont="1" applyFill="1" applyBorder="1"/>
    <xf numFmtId="0" fontId="13" fillId="25" borderId="4" xfId="0" applyFont="1" applyFill="1" applyBorder="1"/>
    <xf numFmtId="0" fontId="38" fillId="21" borderId="24" xfId="5" applyFont="1" applyFill="1" applyBorder="1" applyAlignment="1">
      <alignment horizontal="center" wrapText="1"/>
    </xf>
    <xf numFmtId="0" fontId="36" fillId="0" borderId="0" xfId="0" applyFont="1" applyAlignment="1">
      <alignment horizontal="right" vertical="center"/>
    </xf>
    <xf numFmtId="0" fontId="38" fillId="0" borderId="31" xfId="5" applyFont="1" applyBorder="1" applyAlignment="1">
      <alignment horizontal="center" wrapText="1"/>
    </xf>
    <xf numFmtId="1" fontId="36" fillId="0" borderId="31" xfId="5" applyNumberFormat="1" applyFont="1" applyBorder="1"/>
    <xf numFmtId="0" fontId="30" fillId="0" borderId="31" xfId="0" applyFont="1" applyBorder="1"/>
    <xf numFmtId="0" fontId="30" fillId="0" borderId="32" xfId="0" applyFont="1" applyBorder="1"/>
    <xf numFmtId="3" fontId="30" fillId="18" borderId="31" xfId="0" applyNumberFormat="1" applyFont="1" applyFill="1" applyBorder="1"/>
    <xf numFmtId="3" fontId="36" fillId="26" borderId="31" xfId="5" applyNumberFormat="1" applyFont="1" applyFill="1" applyBorder="1"/>
    <xf numFmtId="164" fontId="36" fillId="0" borderId="33" xfId="5" applyNumberFormat="1" applyFont="1" applyBorder="1"/>
    <xf numFmtId="3" fontId="13" fillId="15" borderId="24" xfId="0" applyNumberFormat="1" applyFont="1" applyFill="1" applyBorder="1"/>
    <xf numFmtId="164" fontId="36" fillId="0" borderId="31" xfId="5" applyNumberFormat="1" applyFont="1" applyBorder="1"/>
    <xf numFmtId="164" fontId="38" fillId="0" borderId="31" xfId="5" applyNumberFormat="1" applyFont="1" applyBorder="1"/>
    <xf numFmtId="0" fontId="38" fillId="25" borderId="5" xfId="5" applyFont="1" applyFill="1" applyBorder="1" applyAlignment="1">
      <alignment horizontal="right"/>
    </xf>
    <xf numFmtId="164" fontId="51" fillId="25" borderId="31" xfId="5" applyNumberFormat="1" applyFont="1" applyFill="1" applyBorder="1"/>
    <xf numFmtId="164" fontId="36" fillId="25" borderId="31" xfId="5" applyNumberFormat="1" applyFont="1" applyFill="1" applyBorder="1"/>
    <xf numFmtId="164" fontId="36" fillId="18" borderId="31" xfId="5" applyNumberFormat="1" applyFont="1" applyFill="1" applyBorder="1"/>
    <xf numFmtId="164" fontId="36" fillId="21" borderId="31" xfId="5" applyNumberFormat="1" applyFont="1" applyFill="1" applyBorder="1"/>
    <xf numFmtId="170" fontId="38" fillId="25" borderId="31" xfId="5" applyNumberFormat="1" applyFont="1" applyFill="1" applyBorder="1"/>
    <xf numFmtId="164" fontId="36" fillId="0" borderId="31" xfId="6" applyNumberFormat="1" applyFont="1" applyFill="1" applyBorder="1"/>
    <xf numFmtId="0" fontId="38" fillId="18" borderId="5" xfId="5" applyFont="1" applyFill="1" applyBorder="1" applyAlignment="1">
      <alignment horizontal="center" wrapText="1"/>
    </xf>
    <xf numFmtId="0" fontId="38" fillId="18" borderId="4" xfId="5" applyFont="1" applyFill="1" applyBorder="1" applyAlignment="1">
      <alignment horizontal="center" wrapText="1"/>
    </xf>
    <xf numFmtId="0" fontId="13" fillId="25" borderId="24" xfId="0" applyFont="1" applyFill="1" applyBorder="1"/>
    <xf numFmtId="10" fontId="36" fillId="5" borderId="15" xfId="5" applyNumberFormat="1" applyFont="1" applyFill="1" applyBorder="1"/>
    <xf numFmtId="0" fontId="36" fillId="6" borderId="0" xfId="5" applyFont="1" applyFill="1" applyAlignment="1">
      <alignment horizontal="left"/>
    </xf>
    <xf numFmtId="165" fontId="36" fillId="25" borderId="31" xfId="5" applyNumberFormat="1" applyFont="1" applyFill="1" applyBorder="1"/>
    <xf numFmtId="165" fontId="36" fillId="25" borderId="10" xfId="5" applyNumberFormat="1" applyFont="1" applyFill="1" applyBorder="1"/>
    <xf numFmtId="171" fontId="36" fillId="18" borderId="31" xfId="5" applyNumberFormat="1" applyFont="1" applyFill="1" applyBorder="1"/>
    <xf numFmtId="9" fontId="40" fillId="0" borderId="31" xfId="38" applyFont="1" applyFill="1" applyBorder="1"/>
    <xf numFmtId="164" fontId="36" fillId="0" borderId="32" xfId="5" applyNumberFormat="1" applyFont="1" applyBorder="1"/>
    <xf numFmtId="164" fontId="35" fillId="0" borderId="31" xfId="5" applyNumberFormat="1" applyFont="1" applyBorder="1"/>
    <xf numFmtId="164" fontId="43" fillId="0" borderId="31" xfId="5" applyNumberFormat="1" applyFont="1" applyBorder="1"/>
    <xf numFmtId="164" fontId="38" fillId="5" borderId="31" xfId="5" applyNumberFormat="1" applyFont="1" applyFill="1" applyBorder="1"/>
    <xf numFmtId="0" fontId="36" fillId="0" borderId="31" xfId="5" applyFont="1" applyBorder="1"/>
    <xf numFmtId="0" fontId="36" fillId="0" borderId="10" xfId="5" applyFont="1" applyBorder="1"/>
    <xf numFmtId="0" fontId="38" fillId="0" borderId="14" xfId="5" applyFont="1" applyBorder="1"/>
    <xf numFmtId="0" fontId="38" fillId="0" borderId="14" xfId="5" applyFont="1" applyBorder="1" applyAlignment="1">
      <alignment horizontal="right"/>
    </xf>
    <xf numFmtId="1" fontId="36" fillId="25" borderId="31" xfId="5" applyNumberFormat="1" applyFont="1" applyFill="1" applyBorder="1"/>
    <xf numFmtId="0" fontId="36" fillId="0" borderId="14" xfId="5" applyFont="1" applyBorder="1" applyAlignment="1">
      <alignment horizontal="right"/>
    </xf>
    <xf numFmtId="164" fontId="38" fillId="21" borderId="4" xfId="5" applyNumberFormat="1" applyFont="1" applyFill="1" applyBorder="1" applyAlignment="1">
      <alignment horizontal="center" wrapText="1"/>
    </xf>
    <xf numFmtId="0" fontId="14" fillId="21" borderId="35" xfId="35" applyFont="1" applyFill="1" applyBorder="1" applyAlignment="1">
      <alignment horizontal="center" wrapText="1"/>
    </xf>
    <xf numFmtId="0" fontId="15" fillId="21" borderId="31" xfId="35" applyFont="1" applyFill="1" applyBorder="1"/>
    <xf numFmtId="3" fontId="15" fillId="21" borderId="31" xfId="36" applyNumberFormat="1" applyFont="1" applyFill="1" applyBorder="1"/>
    <xf numFmtId="3" fontId="17" fillId="21" borderId="31" xfId="36" applyNumberFormat="1" applyFont="1" applyFill="1" applyBorder="1" applyProtection="1">
      <protection locked="0"/>
    </xf>
    <xf numFmtId="3" fontId="14" fillId="21" borderId="31" xfId="36" applyNumberFormat="1" applyFont="1" applyFill="1" applyBorder="1"/>
    <xf numFmtId="0" fontId="19" fillId="21" borderId="31" xfId="35" applyFont="1" applyFill="1" applyBorder="1"/>
    <xf numFmtId="3" fontId="20" fillId="21" borderId="31" xfId="36" applyNumberFormat="1" applyFont="1" applyFill="1" applyBorder="1" applyAlignment="1" applyProtection="1">
      <alignment horizontal="right"/>
      <protection locked="0"/>
    </xf>
    <xf numFmtId="3" fontId="20" fillId="21" borderId="32" xfId="36" applyNumberFormat="1" applyFont="1" applyFill="1" applyBorder="1" applyAlignment="1" applyProtection="1">
      <alignment horizontal="right"/>
      <protection locked="0"/>
    </xf>
    <xf numFmtId="3" fontId="15" fillId="21" borderId="31" xfId="36" applyNumberFormat="1" applyFont="1" applyFill="1" applyBorder="1" applyAlignment="1">
      <alignment horizontal="right"/>
    </xf>
    <xf numFmtId="168" fontId="15" fillId="21" borderId="31" xfId="35" applyNumberFormat="1" applyFont="1" applyFill="1" applyBorder="1" applyAlignment="1">
      <alignment horizontal="right"/>
    </xf>
    <xf numFmtId="167" fontId="15" fillId="21" borderId="31" xfId="37" applyNumberFormat="1" applyFont="1" applyFill="1" applyBorder="1" applyAlignment="1">
      <alignment horizontal="right"/>
    </xf>
    <xf numFmtId="167" fontId="14" fillId="21" borderId="31" xfId="37" applyNumberFormat="1" applyFont="1" applyFill="1" applyBorder="1" applyAlignment="1">
      <alignment horizontal="right"/>
    </xf>
    <xf numFmtId="167" fontId="20" fillId="21" borderId="31" xfId="37" applyNumberFormat="1" applyFont="1" applyFill="1" applyBorder="1" applyAlignment="1" applyProtection="1">
      <alignment horizontal="right"/>
      <protection locked="0"/>
    </xf>
    <xf numFmtId="6" fontId="15" fillId="21" borderId="31" xfId="35" applyNumberFormat="1" applyFont="1" applyFill="1" applyBorder="1"/>
    <xf numFmtId="6" fontId="15" fillId="21" borderId="32" xfId="35" applyNumberFormat="1" applyFont="1" applyFill="1" applyBorder="1"/>
    <xf numFmtId="6" fontId="14" fillId="21" borderId="31" xfId="35" applyNumberFormat="1" applyFont="1" applyFill="1" applyBorder="1" applyAlignment="1">
      <alignment horizontal="right"/>
    </xf>
    <xf numFmtId="0" fontId="15" fillId="21" borderId="10" xfId="35" applyFont="1" applyFill="1" applyBorder="1" applyAlignment="1">
      <alignment horizontal="right"/>
    </xf>
    <xf numFmtId="0" fontId="15" fillId="0" borderId="36" xfId="35" applyFont="1" applyBorder="1"/>
    <xf numFmtId="3" fontId="15" fillId="0" borderId="36" xfId="36" applyNumberFormat="1" applyFont="1" applyBorder="1"/>
    <xf numFmtId="3" fontId="17" fillId="7" borderId="36" xfId="36" applyNumberFormat="1" applyFont="1" applyFill="1" applyBorder="1" applyProtection="1">
      <protection locked="0"/>
    </xf>
    <xf numFmtId="3" fontId="14" fillId="0" borderId="36" xfId="36" applyNumberFormat="1" applyFont="1" applyBorder="1"/>
    <xf numFmtId="0" fontId="19" fillId="0" borderId="36" xfId="35" applyFont="1" applyBorder="1"/>
    <xf numFmtId="3" fontId="20" fillId="7" borderId="36" xfId="36" applyNumberFormat="1" applyFont="1" applyFill="1" applyBorder="1" applyAlignment="1" applyProtection="1">
      <alignment horizontal="right"/>
      <protection locked="0"/>
    </xf>
    <xf numFmtId="3" fontId="20" fillId="7" borderId="37" xfId="36" applyNumberFormat="1" applyFont="1" applyFill="1" applyBorder="1" applyAlignment="1" applyProtection="1">
      <alignment horizontal="right"/>
      <protection locked="0"/>
    </xf>
    <xf numFmtId="3" fontId="15" fillId="0" borderId="36" xfId="36" applyNumberFormat="1" applyFont="1" applyBorder="1" applyAlignment="1">
      <alignment horizontal="right"/>
    </xf>
    <xf numFmtId="168" fontId="15" fillId="0" borderId="36" xfId="35" applyNumberFormat="1" applyFont="1" applyBorder="1" applyAlignment="1">
      <alignment horizontal="right"/>
    </xf>
    <xf numFmtId="167" fontId="15" fillId="0" borderId="36" xfId="37" applyNumberFormat="1" applyFont="1" applyBorder="1" applyAlignment="1">
      <alignment horizontal="right"/>
    </xf>
    <xf numFmtId="167" fontId="14" fillId="0" borderId="36" xfId="37" applyNumberFormat="1" applyFont="1" applyBorder="1" applyAlignment="1">
      <alignment horizontal="right"/>
    </xf>
    <xf numFmtId="167" fontId="20" fillId="7" borderId="36" xfId="37" applyNumberFormat="1" applyFont="1" applyFill="1" applyBorder="1" applyAlignment="1" applyProtection="1">
      <alignment horizontal="right"/>
      <protection locked="0"/>
    </xf>
    <xf numFmtId="6" fontId="15" fillId="0" borderId="36" xfId="35" applyNumberFormat="1" applyFont="1" applyBorder="1"/>
    <xf numFmtId="6" fontId="15" fillId="0" borderId="37" xfId="35" applyNumberFormat="1" applyFont="1" applyBorder="1"/>
    <xf numFmtId="6" fontId="14" fillId="0" borderId="36" xfId="35" applyNumberFormat="1" applyFont="1" applyBorder="1" applyAlignment="1">
      <alignment horizontal="right"/>
    </xf>
    <xf numFmtId="0" fontId="15" fillId="0" borderId="15" xfId="35" applyFont="1" applyBorder="1" applyAlignment="1">
      <alignment horizontal="right"/>
    </xf>
    <xf numFmtId="0" fontId="15" fillId="0" borderId="38" xfId="35" applyFont="1" applyBorder="1" applyAlignment="1">
      <alignment horizontal="right"/>
    </xf>
    <xf numFmtId="0" fontId="15" fillId="0" borderId="23" xfId="35" applyFont="1" applyBorder="1" applyAlignment="1">
      <alignment horizontal="right"/>
    </xf>
    <xf numFmtId="0" fontId="15" fillId="0" borderId="14" xfId="35" applyFont="1" applyBorder="1"/>
    <xf numFmtId="3" fontId="15" fillId="0" borderId="14" xfId="36" applyNumberFormat="1" applyFont="1" applyBorder="1"/>
    <xf numFmtId="3" fontId="17" fillId="7" borderId="14" xfId="36" applyNumberFormat="1" applyFont="1" applyFill="1" applyBorder="1" applyProtection="1">
      <protection locked="0"/>
    </xf>
    <xf numFmtId="3" fontId="14" fillId="0" borderId="14" xfId="36" applyNumberFormat="1" applyFont="1" applyBorder="1"/>
    <xf numFmtId="0" fontId="19" fillId="0" borderId="14" xfId="35" applyFont="1" applyBorder="1"/>
    <xf numFmtId="3" fontId="20" fillId="7" borderId="14" xfId="36" applyNumberFormat="1" applyFont="1" applyFill="1" applyBorder="1" applyAlignment="1" applyProtection="1">
      <alignment horizontal="right"/>
      <protection locked="0"/>
    </xf>
    <xf numFmtId="3" fontId="20" fillId="7" borderId="29" xfId="36" applyNumberFormat="1" applyFont="1" applyFill="1" applyBorder="1" applyAlignment="1" applyProtection="1">
      <alignment horizontal="right"/>
      <protection locked="0"/>
    </xf>
    <xf numFmtId="3" fontId="15" fillId="0" borderId="14" xfId="36" applyNumberFormat="1" applyFont="1" applyBorder="1" applyAlignment="1">
      <alignment horizontal="right"/>
    </xf>
    <xf numFmtId="168" fontId="15" fillId="0" borderId="14" xfId="35" applyNumberFormat="1" applyFont="1" applyBorder="1" applyAlignment="1">
      <alignment horizontal="right"/>
    </xf>
    <xf numFmtId="167" fontId="15" fillId="0" borderId="14" xfId="37" applyNumberFormat="1" applyFont="1" applyBorder="1" applyAlignment="1">
      <alignment horizontal="right"/>
    </xf>
    <xf numFmtId="167" fontId="14" fillId="0" borderId="14" xfId="37" applyNumberFormat="1" applyFont="1" applyBorder="1" applyAlignment="1">
      <alignment horizontal="right"/>
    </xf>
    <xf numFmtId="167" fontId="20" fillId="7" borderId="14" xfId="37" applyNumberFormat="1" applyFont="1" applyFill="1" applyBorder="1" applyAlignment="1" applyProtection="1">
      <alignment horizontal="right"/>
      <protection locked="0"/>
    </xf>
    <xf numFmtId="6" fontId="15" fillId="0" borderId="14" xfId="35" applyNumberFormat="1" applyFont="1" applyBorder="1"/>
    <xf numFmtId="6" fontId="15" fillId="0" borderId="29" xfId="35" applyNumberFormat="1" applyFont="1" applyBorder="1"/>
    <xf numFmtId="6" fontId="14" fillId="0" borderId="14" xfId="35" applyNumberFormat="1" applyFont="1" applyBorder="1" applyAlignment="1">
      <alignment horizontal="right"/>
    </xf>
    <xf numFmtId="0" fontId="15" fillId="0" borderId="16" xfId="35" applyFont="1" applyBorder="1" applyAlignment="1">
      <alignment horizontal="right"/>
    </xf>
    <xf numFmtId="0" fontId="14" fillId="0" borderId="29" xfId="35" applyFont="1" applyBorder="1" applyAlignment="1">
      <alignment horizontal="center" wrapText="1"/>
    </xf>
    <xf numFmtId="0" fontId="14" fillId="0" borderId="37" xfId="35" applyFont="1" applyBorder="1" applyAlignment="1">
      <alignment horizontal="center" wrapText="1"/>
    </xf>
    <xf numFmtId="0" fontId="15" fillId="0" borderId="23" xfId="35" applyFont="1" applyBorder="1"/>
    <xf numFmtId="0" fontId="14" fillId="0" borderId="23" xfId="35" applyFont="1" applyBorder="1"/>
    <xf numFmtId="0" fontId="15" fillId="0" borderId="13" xfId="35" applyFont="1" applyBorder="1"/>
    <xf numFmtId="0" fontId="14" fillId="0" borderId="13" xfId="35" applyFont="1" applyBorder="1"/>
    <xf numFmtId="1" fontId="13" fillId="18" borderId="31" xfId="0" applyNumberFormat="1" applyFont="1" applyFill="1" applyBorder="1"/>
    <xf numFmtId="0" fontId="11" fillId="11" borderId="0" xfId="0" applyFont="1" applyFill="1" applyAlignment="1">
      <alignment wrapText="1"/>
    </xf>
    <xf numFmtId="0" fontId="0" fillId="23" borderId="0" xfId="0" applyFill="1"/>
    <xf numFmtId="1" fontId="13" fillId="18" borderId="0" xfId="0" applyNumberFormat="1" applyFont="1" applyFill="1"/>
    <xf numFmtId="1" fontId="13" fillId="18" borderId="14" xfId="0" applyNumberFormat="1" applyFont="1" applyFill="1" applyBorder="1"/>
    <xf numFmtId="0" fontId="54" fillId="28" borderId="0" xfId="0" applyFont="1" applyFill="1" applyAlignment="1">
      <alignment horizontal="left" vertical="top" wrapText="1"/>
    </xf>
    <xf numFmtId="0" fontId="38" fillId="10" borderId="0" xfId="5" applyFont="1" applyFill="1"/>
    <xf numFmtId="0" fontId="36" fillId="10" borderId="0" xfId="5" applyFont="1" applyFill="1" applyAlignment="1">
      <alignment horizontal="right"/>
    </xf>
    <xf numFmtId="164" fontId="36" fillId="10" borderId="31" xfId="5" applyNumberFormat="1" applyFont="1" applyFill="1" applyBorder="1"/>
    <xf numFmtId="9" fontId="38" fillId="10" borderId="0" xfId="5" applyNumberFormat="1" applyFont="1" applyFill="1" applyAlignment="1">
      <alignment horizontal="center" wrapText="1"/>
    </xf>
    <xf numFmtId="9" fontId="38" fillId="10" borderId="13" xfId="5" applyNumberFormat="1" applyFont="1" applyFill="1" applyBorder="1" applyAlignment="1">
      <alignment horizontal="center" wrapText="1"/>
    </xf>
    <xf numFmtId="0" fontId="36" fillId="10" borderId="0" xfId="5" applyFont="1" applyFill="1"/>
    <xf numFmtId="164" fontId="36" fillId="10" borderId="34" xfId="5" applyNumberFormat="1" applyFont="1" applyFill="1" applyBorder="1"/>
    <xf numFmtId="0" fontId="23" fillId="29" borderId="0" xfId="0" applyFont="1" applyFill="1"/>
    <xf numFmtId="0" fontId="11" fillId="29" borderId="0" xfId="0" applyFont="1" applyFill="1"/>
    <xf numFmtId="0" fontId="25" fillId="29" borderId="0" xfId="0" applyFont="1" applyFill="1"/>
    <xf numFmtId="0" fontId="24" fillId="29" borderId="0" xfId="0" applyFont="1" applyFill="1"/>
    <xf numFmtId="0" fontId="56" fillId="30" borderId="4" xfId="0" applyFont="1" applyFill="1" applyBorder="1"/>
    <xf numFmtId="0" fontId="56" fillId="30" borderId="5" xfId="0" applyFont="1" applyFill="1" applyBorder="1"/>
    <xf numFmtId="0" fontId="56" fillId="30" borderId="9" xfId="0" applyFont="1" applyFill="1" applyBorder="1"/>
    <xf numFmtId="0" fontId="23" fillId="29" borderId="11" xfId="0" applyFont="1" applyFill="1" applyBorder="1"/>
    <xf numFmtId="0" fontId="33" fillId="31" borderId="34" xfId="0" applyFont="1" applyFill="1" applyBorder="1"/>
    <xf numFmtId="0" fontId="33" fillId="29" borderId="14" xfId="0" applyFont="1" applyFill="1" applyBorder="1"/>
    <xf numFmtId="0" fontId="28" fillId="29" borderId="13" xfId="0" applyFont="1" applyFill="1" applyBorder="1"/>
    <xf numFmtId="0" fontId="23" fillId="31" borderId="31" xfId="0" applyFont="1" applyFill="1" applyBorder="1"/>
    <xf numFmtId="10" fontId="23" fillId="31" borderId="31" xfId="0" applyNumberFormat="1" applyFont="1" applyFill="1" applyBorder="1"/>
    <xf numFmtId="0" fontId="24" fillId="29" borderId="14" xfId="0" applyFont="1" applyFill="1" applyBorder="1"/>
    <xf numFmtId="0" fontId="24" fillId="29" borderId="13" xfId="0" applyFont="1" applyFill="1" applyBorder="1"/>
    <xf numFmtId="0" fontId="23" fillId="29" borderId="13" xfId="0" applyFont="1" applyFill="1" applyBorder="1"/>
    <xf numFmtId="0" fontId="33" fillId="31" borderId="31" xfId="0" applyFont="1" applyFill="1" applyBorder="1"/>
    <xf numFmtId="0" fontId="11" fillId="31" borderId="31" xfId="0" applyFont="1" applyFill="1" applyBorder="1"/>
    <xf numFmtId="0" fontId="27" fillId="29" borderId="14" xfId="39" applyFill="1" applyBorder="1" applyAlignment="1"/>
    <xf numFmtId="0" fontId="24" fillId="29" borderId="15" xfId="0" applyFont="1" applyFill="1" applyBorder="1"/>
    <xf numFmtId="0" fontId="24" fillId="29" borderId="16" xfId="0" applyFont="1" applyFill="1" applyBorder="1"/>
    <xf numFmtId="0" fontId="29" fillId="29" borderId="0" xfId="0" applyFont="1" applyFill="1"/>
    <xf numFmtId="0" fontId="25" fillId="32" borderId="0" xfId="0" applyFont="1" applyFill="1"/>
    <xf numFmtId="0" fontId="11" fillId="32" borderId="0" xfId="0" applyFont="1" applyFill="1"/>
    <xf numFmtId="0" fontId="0" fillId="32" borderId="0" xfId="0" applyFill="1"/>
    <xf numFmtId="0" fontId="23" fillId="18" borderId="39" xfId="0" applyFont="1" applyFill="1" applyBorder="1"/>
    <xf numFmtId="0" fontId="45" fillId="18" borderId="40" xfId="0" applyFont="1" applyFill="1" applyBorder="1"/>
    <xf numFmtId="0" fontId="0" fillId="18" borderId="40" xfId="0" applyFill="1" applyBorder="1"/>
    <xf numFmtId="0" fontId="23" fillId="23" borderId="0" xfId="0" applyFont="1" applyFill="1"/>
    <xf numFmtId="0" fontId="11" fillId="23" borderId="0" xfId="0" applyFont="1" applyFill="1"/>
    <xf numFmtId="3" fontId="30" fillId="0" borderId="0" xfId="0" applyNumberFormat="1" applyFont="1"/>
    <xf numFmtId="0" fontId="1" fillId="0" borderId="0" xfId="5" applyFont="1"/>
    <xf numFmtId="3" fontId="1" fillId="0" borderId="0" xfId="5" applyNumberFormat="1" applyFont="1"/>
    <xf numFmtId="0" fontId="1" fillId="0" borderId="0" xfId="5" quotePrefix="1" applyFont="1"/>
    <xf numFmtId="0" fontId="36" fillId="0" borderId="0" xfId="2" applyFont="1" applyFill="1" applyBorder="1"/>
    <xf numFmtId="0" fontId="41" fillId="0" borderId="0" xfId="5" applyFont="1"/>
    <xf numFmtId="0" fontId="40" fillId="0" borderId="0" xfId="2" applyFont="1" applyFill="1" applyBorder="1" applyAlignment="1">
      <alignment horizontal="right"/>
    </xf>
    <xf numFmtId="0" fontId="40" fillId="0" borderId="0" xfId="5" applyFont="1" applyAlignment="1">
      <alignment horizontal="right"/>
    </xf>
    <xf numFmtId="0" fontId="41" fillId="0" borderId="0" xfId="5" applyFont="1" applyAlignment="1">
      <alignment horizontal="right"/>
    </xf>
    <xf numFmtId="0" fontId="1" fillId="0" borderId="0" xfId="5" applyFont="1" applyAlignment="1">
      <alignment horizontal="left"/>
    </xf>
    <xf numFmtId="0" fontId="1" fillId="0" borderId="0" xfId="5" applyFont="1" applyAlignment="1">
      <alignment wrapText="1"/>
    </xf>
    <xf numFmtId="10" fontId="30" fillId="5" borderId="0" xfId="33" applyFont="1" applyFill="1"/>
    <xf numFmtId="0" fontId="52" fillId="0" borderId="1" xfId="0" applyFont="1" applyBorder="1"/>
    <xf numFmtId="0" fontId="57" fillId="0" borderId="0" xfId="0" applyFont="1"/>
    <xf numFmtId="0" fontId="58" fillId="20" borderId="11" xfId="5" applyFont="1" applyFill="1" applyBorder="1" applyAlignment="1">
      <alignment horizontal="right"/>
    </xf>
    <xf numFmtId="165" fontId="58" fillId="25" borderId="34" xfId="5" applyNumberFormat="1" applyFont="1" applyFill="1" applyBorder="1"/>
    <xf numFmtId="165" fontId="58" fillId="25" borderId="0" xfId="5" applyNumberFormat="1" applyFont="1" applyFill="1"/>
    <xf numFmtId="0" fontId="58" fillId="20" borderId="13" xfId="5" applyFont="1" applyFill="1" applyBorder="1" applyAlignment="1">
      <alignment horizontal="right"/>
    </xf>
    <xf numFmtId="165" fontId="58" fillId="25" borderId="31" xfId="5" applyNumberFormat="1" applyFont="1" applyFill="1" applyBorder="1"/>
    <xf numFmtId="0" fontId="59" fillId="29" borderId="0" xfId="0" applyFont="1" applyFill="1"/>
    <xf numFmtId="0" fontId="0" fillId="0" borderId="0" xfId="0" applyAlignment="1">
      <alignment wrapText="1"/>
    </xf>
    <xf numFmtId="0" fontId="40" fillId="0" borderId="45" xfId="5" applyFont="1" applyBorder="1"/>
    <xf numFmtId="0" fontId="40" fillId="0" borderId="46" xfId="5" applyFont="1" applyBorder="1"/>
    <xf numFmtId="10" fontId="40" fillId="0" borderId="45" xfId="38" applyNumberFormat="1" applyFont="1" applyBorder="1"/>
    <xf numFmtId="10" fontId="40" fillId="0" borderId="46" xfId="38" applyNumberFormat="1" applyFont="1" applyBorder="1"/>
    <xf numFmtId="10" fontId="40" fillId="0" borderId="47" xfId="5" applyNumberFormat="1" applyFont="1" applyBorder="1"/>
    <xf numFmtId="10" fontId="40" fillId="0" borderId="41" xfId="5" applyNumberFormat="1" applyFont="1" applyBorder="1"/>
    <xf numFmtId="10" fontId="40" fillId="0" borderId="48" xfId="5" applyNumberFormat="1" applyFont="1" applyBorder="1"/>
    <xf numFmtId="0" fontId="53" fillId="0" borderId="0" xfId="5" applyFont="1"/>
    <xf numFmtId="0" fontId="53" fillId="0" borderId="45" xfId="5" applyFont="1" applyBorder="1"/>
    <xf numFmtId="0" fontId="53" fillId="0" borderId="46" xfId="5" applyFont="1" applyBorder="1"/>
    <xf numFmtId="0" fontId="53" fillId="5" borderId="45" xfId="5" applyFont="1" applyFill="1" applyBorder="1"/>
    <xf numFmtId="0" fontId="53" fillId="5" borderId="0" xfId="5" applyFont="1" applyFill="1"/>
    <xf numFmtId="0" fontId="40" fillId="5" borderId="45" xfId="5" applyFont="1" applyFill="1" applyBorder="1"/>
    <xf numFmtId="0" fontId="40" fillId="5" borderId="0" xfId="5" applyFont="1" applyFill="1"/>
    <xf numFmtId="10" fontId="40" fillId="5" borderId="45" xfId="38" applyNumberFormat="1" applyFont="1" applyFill="1" applyBorder="1"/>
    <xf numFmtId="10" fontId="40" fillId="5" borderId="0" xfId="38" applyNumberFormat="1" applyFont="1" applyFill="1" applyBorder="1"/>
    <xf numFmtId="10" fontId="40" fillId="5" borderId="47" xfId="5" applyNumberFormat="1" applyFont="1" applyFill="1" applyBorder="1"/>
    <xf numFmtId="10" fontId="40" fillId="5" borderId="41" xfId="5" applyNumberFormat="1" applyFont="1" applyFill="1" applyBorder="1"/>
    <xf numFmtId="164" fontId="58" fillId="6" borderId="31" xfId="5" applyNumberFormat="1" applyFont="1" applyFill="1" applyBorder="1"/>
    <xf numFmtId="164" fontId="58" fillId="6" borderId="0" xfId="5" applyNumberFormat="1" applyFont="1" applyFill="1"/>
    <xf numFmtId="164" fontId="58" fillId="0" borderId="31" xfId="5" applyNumberFormat="1" applyFont="1" applyBorder="1"/>
    <xf numFmtId="164" fontId="58" fillId="0" borderId="0" xfId="5" applyNumberFormat="1" applyFont="1"/>
    <xf numFmtId="164" fontId="58" fillId="7" borderId="31" xfId="5" applyNumberFormat="1" applyFont="1" applyFill="1" applyBorder="1"/>
    <xf numFmtId="164" fontId="58" fillId="7" borderId="0" xfId="5" applyNumberFormat="1" applyFont="1" applyFill="1"/>
    <xf numFmtId="164" fontId="58" fillId="6" borderId="33" xfId="5" applyNumberFormat="1" applyFont="1" applyFill="1" applyBorder="1"/>
    <xf numFmtId="164" fontId="58" fillId="6" borderId="2" xfId="5" applyNumberFormat="1" applyFont="1" applyFill="1" applyBorder="1"/>
    <xf numFmtId="165" fontId="58" fillId="6" borderId="0" xfId="5" applyNumberFormat="1" applyFont="1" applyFill="1" applyAlignment="1">
      <alignment horizontal="left"/>
    </xf>
    <xf numFmtId="0" fontId="58" fillId="6" borderId="0" xfId="5" applyFont="1" applyFill="1"/>
    <xf numFmtId="164" fontId="38" fillId="20" borderId="50" xfId="5" applyNumberFormat="1" applyFont="1" applyFill="1" applyBorder="1"/>
    <xf numFmtId="164" fontId="38" fillId="20" borderId="51" xfId="5" applyNumberFormat="1" applyFont="1" applyFill="1" applyBorder="1"/>
    <xf numFmtId="164" fontId="38" fillId="25" borderId="52" xfId="5" applyNumberFormat="1" applyFont="1" applyFill="1" applyBorder="1"/>
    <xf numFmtId="164" fontId="38" fillId="25" borderId="53" xfId="5" applyNumberFormat="1" applyFont="1" applyFill="1" applyBorder="1"/>
    <xf numFmtId="0" fontId="35" fillId="0" borderId="0" xfId="5" applyFont="1"/>
    <xf numFmtId="0" fontId="52" fillId="26" borderId="43" xfId="5" applyFont="1" applyFill="1" applyBorder="1" applyAlignment="1">
      <alignment horizontal="center"/>
    </xf>
    <xf numFmtId="0" fontId="61" fillId="26" borderId="41" xfId="5" applyFont="1" applyFill="1" applyBorder="1" applyAlignment="1">
      <alignment horizontal="center" vertical="center"/>
    </xf>
    <xf numFmtId="0" fontId="38" fillId="24" borderId="54" xfId="5" applyFont="1" applyFill="1" applyBorder="1" applyAlignment="1">
      <alignment horizontal="center"/>
    </xf>
    <xf numFmtId="0" fontId="36" fillId="24" borderId="49" xfId="5" applyFont="1" applyFill="1" applyBorder="1"/>
    <xf numFmtId="0" fontId="30" fillId="24" borderId="49" xfId="0" applyFont="1" applyFill="1" applyBorder="1"/>
    <xf numFmtId="0" fontId="1" fillId="24" borderId="49" xfId="5" applyFont="1" applyFill="1" applyBorder="1"/>
    <xf numFmtId="0" fontId="38" fillId="18" borderId="44" xfId="5" applyFont="1" applyFill="1" applyBorder="1" applyAlignment="1">
      <alignment horizontal="center"/>
    </xf>
    <xf numFmtId="0" fontId="36" fillId="24" borderId="49" xfId="5" applyFont="1" applyFill="1" applyBorder="1" applyAlignment="1">
      <alignment wrapText="1"/>
    </xf>
    <xf numFmtId="0" fontId="1" fillId="24" borderId="49" xfId="5" applyFont="1" applyFill="1" applyBorder="1" applyAlignment="1">
      <alignment wrapText="1"/>
    </xf>
    <xf numFmtId="0" fontId="1" fillId="24" borderId="49" xfId="5" quotePrefix="1" applyFont="1" applyFill="1" applyBorder="1"/>
    <xf numFmtId="0" fontId="36" fillId="24" borderId="49" xfId="2" applyFont="1" applyFill="1" applyBorder="1"/>
    <xf numFmtId="0" fontId="36" fillId="24" borderId="49" xfId="3" applyFont="1" applyFill="1" applyBorder="1"/>
    <xf numFmtId="0" fontId="41" fillId="24" borderId="49" xfId="5" applyFont="1" applyFill="1" applyBorder="1"/>
    <xf numFmtId="0" fontId="40" fillId="24" borderId="49" xfId="2" applyFont="1" applyFill="1" applyBorder="1" applyAlignment="1">
      <alignment horizontal="right"/>
    </xf>
    <xf numFmtId="0" fontId="40" fillId="24" borderId="49" xfId="5" applyFont="1" applyFill="1" applyBorder="1" applyAlignment="1">
      <alignment horizontal="right"/>
    </xf>
    <xf numFmtId="0" fontId="41" fillId="24" borderId="49" xfId="5" applyFont="1" applyFill="1" applyBorder="1" applyAlignment="1">
      <alignment horizontal="right"/>
    </xf>
    <xf numFmtId="0" fontId="1" fillId="24" borderId="49" xfId="5" applyFont="1" applyFill="1" applyBorder="1" applyAlignment="1">
      <alignment horizontal="left"/>
    </xf>
    <xf numFmtId="0" fontId="38" fillId="24" borderId="49" xfId="5" applyFont="1" applyFill="1" applyBorder="1"/>
    <xf numFmtId="0" fontId="43" fillId="24" borderId="49" xfId="5" applyFont="1" applyFill="1" applyBorder="1"/>
    <xf numFmtId="0" fontId="36" fillId="24" borderId="55" xfId="5" applyFont="1" applyFill="1" applyBorder="1"/>
    <xf numFmtId="0" fontId="38" fillId="24" borderId="44" xfId="5" applyFont="1" applyFill="1" applyBorder="1" applyAlignment="1">
      <alignment horizontal="center"/>
    </xf>
    <xf numFmtId="0" fontId="36" fillId="24" borderId="46" xfId="5" applyFont="1" applyFill="1" applyBorder="1"/>
    <xf numFmtId="0" fontId="30" fillId="24" borderId="46" xfId="0" applyFont="1" applyFill="1" applyBorder="1"/>
    <xf numFmtId="0" fontId="1" fillId="24" borderId="46" xfId="5" applyFont="1" applyFill="1" applyBorder="1"/>
    <xf numFmtId="0" fontId="36" fillId="24" borderId="46" xfId="5" applyFont="1" applyFill="1" applyBorder="1" applyAlignment="1">
      <alignment wrapText="1"/>
    </xf>
    <xf numFmtId="0" fontId="1" fillId="24" borderId="46" xfId="5" applyFont="1" applyFill="1" applyBorder="1" applyAlignment="1">
      <alignment wrapText="1"/>
    </xf>
    <xf numFmtId="0" fontId="1" fillId="24" borderId="46" xfId="5" quotePrefix="1" applyFont="1" applyFill="1" applyBorder="1"/>
    <xf numFmtId="0" fontId="36" fillId="24" borderId="46" xfId="2" applyFont="1" applyFill="1" applyBorder="1"/>
    <xf numFmtId="0" fontId="36" fillId="24" borderId="46" xfId="3" applyFont="1" applyFill="1" applyBorder="1"/>
    <xf numFmtId="0" fontId="41" fillId="24" borderId="46" xfId="5" applyFont="1" applyFill="1" applyBorder="1"/>
    <xf numFmtId="0" fontId="40" fillId="24" borderId="46" xfId="2" applyFont="1" applyFill="1" applyBorder="1" applyAlignment="1">
      <alignment horizontal="right"/>
    </xf>
    <xf numFmtId="0" fontId="40" fillId="24" borderId="46" xfId="5" applyFont="1" applyFill="1" applyBorder="1" applyAlignment="1">
      <alignment horizontal="right"/>
    </xf>
    <xf numFmtId="0" fontId="41" fillId="24" borderId="46" xfId="5" applyFont="1" applyFill="1" applyBorder="1" applyAlignment="1">
      <alignment horizontal="right"/>
    </xf>
    <xf numFmtId="0" fontId="1" fillId="24" borderId="46" xfId="5" applyFont="1" applyFill="1" applyBorder="1" applyAlignment="1">
      <alignment horizontal="left"/>
    </xf>
    <xf numFmtId="0" fontId="38" fillId="24" borderId="46" xfId="5" applyFont="1" applyFill="1" applyBorder="1"/>
    <xf numFmtId="0" fontId="43" fillId="24" borderId="46" xfId="5" applyFont="1" applyFill="1" applyBorder="1"/>
    <xf numFmtId="0" fontId="36" fillId="24" borderId="48" xfId="5" applyFont="1" applyFill="1" applyBorder="1"/>
    <xf numFmtId="0" fontId="38" fillId="18" borderId="42" xfId="5" applyFont="1" applyFill="1" applyBorder="1" applyAlignment="1">
      <alignment horizontal="center"/>
    </xf>
    <xf numFmtId="0" fontId="62" fillId="0" borderId="0" xfId="5" applyFont="1" applyAlignment="1">
      <alignment horizontal="left" vertical="top" wrapText="1"/>
    </xf>
    <xf numFmtId="0" fontId="38" fillId="25" borderId="0" xfId="5" applyFont="1" applyFill="1" applyAlignment="1">
      <alignment horizontal="left"/>
    </xf>
    <xf numFmtId="0" fontId="36" fillId="25" borderId="0" xfId="5" applyFont="1" applyFill="1" applyAlignment="1">
      <alignment horizontal="right"/>
    </xf>
    <xf numFmtId="0" fontId="38" fillId="25" borderId="0" xfId="0" applyFont="1" applyFill="1"/>
    <xf numFmtId="3" fontId="36" fillId="25" borderId="31" xfId="5" applyNumberFormat="1" applyFont="1" applyFill="1" applyBorder="1"/>
    <xf numFmtId="0" fontId="36" fillId="25" borderId="0" xfId="5" applyFont="1" applyFill="1"/>
    <xf numFmtId="3" fontId="30" fillId="18" borderId="56" xfId="0" applyNumberFormat="1" applyFont="1" applyFill="1" applyBorder="1"/>
    <xf numFmtId="3" fontId="36" fillId="25" borderId="34" xfId="1" applyNumberFormat="1" applyFont="1" applyFill="1" applyBorder="1"/>
    <xf numFmtId="3" fontId="36" fillId="25" borderId="22" xfId="1" applyNumberFormat="1" applyFont="1" applyFill="1" applyBorder="1"/>
    <xf numFmtId="3" fontId="36" fillId="25" borderId="12" xfId="1" applyNumberFormat="1" applyFont="1" applyFill="1" applyBorder="1"/>
    <xf numFmtId="3" fontId="36" fillId="25" borderId="0" xfId="5" applyNumberFormat="1" applyFont="1" applyFill="1"/>
    <xf numFmtId="3" fontId="36" fillId="25" borderId="14" xfId="5" applyNumberFormat="1" applyFont="1" applyFill="1" applyBorder="1"/>
    <xf numFmtId="3" fontId="36" fillId="25" borderId="10" xfId="5" applyNumberFormat="1" applyFont="1" applyFill="1" applyBorder="1"/>
    <xf numFmtId="3" fontId="36" fillId="25" borderId="23" xfId="5" applyNumberFormat="1" applyFont="1" applyFill="1" applyBorder="1"/>
    <xf numFmtId="3" fontId="36" fillId="25" borderId="16" xfId="5" applyNumberFormat="1" applyFont="1" applyFill="1" applyBorder="1"/>
    <xf numFmtId="3" fontId="36" fillId="26" borderId="14" xfId="5" applyNumberFormat="1" applyFont="1" applyFill="1" applyBorder="1"/>
    <xf numFmtId="0" fontId="21" fillId="25" borderId="5" xfId="0" applyFont="1" applyFill="1" applyBorder="1"/>
    <xf numFmtId="0" fontId="62" fillId="0" borderId="0" xfId="5" applyFont="1" applyAlignment="1">
      <alignment horizontal="left" vertical="center" wrapText="1"/>
    </xf>
    <xf numFmtId="10" fontId="30" fillId="26" borderId="0" xfId="0" applyNumberFormat="1" applyFont="1" applyFill="1"/>
    <xf numFmtId="10" fontId="30" fillId="20" borderId="0" xfId="0" applyNumberFormat="1" applyFont="1" applyFill="1"/>
    <xf numFmtId="10" fontId="23" fillId="25" borderId="31" xfId="0" applyNumberFormat="1" applyFont="1" applyFill="1" applyBorder="1"/>
    <xf numFmtId="10" fontId="23" fillId="25" borderId="10" xfId="0" applyNumberFormat="1" applyFont="1" applyFill="1" applyBorder="1"/>
    <xf numFmtId="164" fontId="36" fillId="26" borderId="31" xfId="5" applyNumberFormat="1" applyFont="1" applyFill="1" applyBorder="1"/>
    <xf numFmtId="164" fontId="36" fillId="26" borderId="0" xfId="5" applyNumberFormat="1" applyFont="1" applyFill="1"/>
    <xf numFmtId="164" fontId="36" fillId="26" borderId="13" xfId="5" applyNumberFormat="1" applyFont="1" applyFill="1" applyBorder="1"/>
    <xf numFmtId="164" fontId="13" fillId="15" borderId="24" xfId="0" applyNumberFormat="1" applyFont="1" applyFill="1" applyBorder="1"/>
    <xf numFmtId="164" fontId="13" fillId="15" borderId="5" xfId="0" applyNumberFormat="1" applyFont="1" applyFill="1" applyBorder="1"/>
    <xf numFmtId="164" fontId="13" fillId="15" borderId="4" xfId="0" applyNumberFormat="1" applyFont="1" applyFill="1" applyBorder="1"/>
    <xf numFmtId="0" fontId="38" fillId="20" borderId="0" xfId="0" applyFont="1" applyFill="1" applyAlignment="1">
      <alignment vertical="center"/>
    </xf>
    <xf numFmtId="0" fontId="65" fillId="0" borderId="0" xfId="5" applyFont="1" applyAlignment="1">
      <alignment vertical="center" wrapText="1"/>
    </xf>
    <xf numFmtId="3" fontId="30" fillId="26" borderId="31" xfId="0" applyNumberFormat="1" applyFont="1" applyFill="1" applyBorder="1" applyAlignment="1">
      <alignment vertical="center"/>
    </xf>
    <xf numFmtId="3" fontId="30" fillId="26" borderId="0" xfId="0" applyNumberFormat="1" applyFont="1" applyFill="1" applyAlignment="1">
      <alignment vertical="center"/>
    </xf>
    <xf numFmtId="3" fontId="30" fillId="26" borderId="14" xfId="0" applyNumberFormat="1" applyFont="1" applyFill="1" applyBorder="1" applyAlignment="1">
      <alignment vertical="center"/>
    </xf>
    <xf numFmtId="0" fontId="66" fillId="20" borderId="0" xfId="5" applyFont="1" applyFill="1"/>
    <xf numFmtId="164" fontId="43" fillId="33" borderId="24" xfId="5" applyNumberFormat="1" applyFont="1" applyFill="1" applyBorder="1"/>
    <xf numFmtId="0" fontId="64" fillId="0" borderId="0" xfId="5" applyFont="1" applyAlignment="1">
      <alignment vertical="top" wrapText="1"/>
    </xf>
    <xf numFmtId="0" fontId="62" fillId="28" borderId="0" xfId="0" applyFont="1" applyFill="1" applyAlignment="1">
      <alignment horizontal="left" vertical="top" wrapText="1"/>
    </xf>
    <xf numFmtId="0" fontId="61" fillId="26" borderId="47" xfId="5" applyFont="1" applyFill="1" applyBorder="1" applyAlignment="1">
      <alignment horizontal="center" vertical="center"/>
    </xf>
    <xf numFmtId="0" fontId="61" fillId="26" borderId="41" xfId="5" applyFont="1" applyFill="1" applyBorder="1" applyAlignment="1">
      <alignment horizontal="center" vertical="center"/>
    </xf>
    <xf numFmtId="0" fontId="61" fillId="26" borderId="48" xfId="5" applyFont="1" applyFill="1" applyBorder="1" applyAlignment="1">
      <alignment horizontal="center" vertical="center"/>
    </xf>
    <xf numFmtId="0" fontId="36" fillId="0" borderId="8" xfId="5" applyFont="1" applyBorder="1" applyAlignment="1">
      <alignment horizontal="left" vertical="top" wrapText="1"/>
    </xf>
    <xf numFmtId="0" fontId="36" fillId="0" borderId="2" xfId="5" applyFont="1" applyBorder="1" applyAlignment="1">
      <alignment horizontal="left" vertical="top" wrapText="1"/>
    </xf>
    <xf numFmtId="0" fontId="36" fillId="0" borderId="6" xfId="5" applyFont="1" applyBorder="1" applyAlignment="1">
      <alignment horizontal="left" vertical="top" wrapText="1"/>
    </xf>
    <xf numFmtId="0" fontId="36" fillId="0" borderId="0" xfId="5" applyFont="1" applyAlignment="1">
      <alignment horizontal="left" vertical="top" wrapText="1"/>
    </xf>
    <xf numFmtId="0" fontId="30" fillId="0" borderId="6" xfId="0" applyFont="1" applyBorder="1" applyAlignment="1">
      <alignment horizontal="left" vertical="top" wrapText="1"/>
    </xf>
    <xf numFmtId="0" fontId="30" fillId="0" borderId="0" xfId="0" applyFont="1" applyAlignment="1">
      <alignment horizontal="left" vertical="top" wrapText="1"/>
    </xf>
    <xf numFmtId="0" fontId="30" fillId="0" borderId="7" xfId="0" applyFont="1" applyBorder="1" applyAlignment="1">
      <alignment horizontal="left" vertical="top" wrapText="1"/>
    </xf>
    <xf numFmtId="0" fontId="30" fillId="0" borderId="1" xfId="0" applyFont="1" applyBorder="1" applyAlignment="1">
      <alignment horizontal="left" vertical="top" wrapText="1"/>
    </xf>
    <xf numFmtId="0" fontId="38" fillId="17" borderId="6" xfId="5" applyFont="1" applyFill="1" applyBorder="1" applyAlignment="1">
      <alignment horizontal="center"/>
    </xf>
    <xf numFmtId="0" fontId="38" fillId="17" borderId="0" xfId="5" applyFont="1" applyFill="1" applyAlignment="1">
      <alignment horizontal="center"/>
    </xf>
    <xf numFmtId="164" fontId="38" fillId="27" borderId="0" xfId="5" applyNumberFormat="1" applyFont="1" applyFill="1" applyAlignment="1">
      <alignment horizontal="center"/>
    </xf>
    <xf numFmtId="0" fontId="52" fillId="26" borderId="42" xfId="5" applyFont="1" applyFill="1" applyBorder="1" applyAlignment="1">
      <alignment horizontal="center"/>
    </xf>
    <xf numFmtId="0" fontId="52" fillId="26" borderId="43" xfId="5" applyFont="1" applyFill="1" applyBorder="1" applyAlignment="1">
      <alignment horizontal="center"/>
    </xf>
    <xf numFmtId="0" fontId="52" fillId="26" borderId="44" xfId="5" applyFont="1" applyFill="1" applyBorder="1" applyAlignment="1">
      <alignment horizontal="center"/>
    </xf>
    <xf numFmtId="0" fontId="21" fillId="25" borderId="39" xfId="5" applyFont="1" applyFill="1" applyBorder="1" applyAlignment="1">
      <alignment horizontal="left"/>
    </xf>
    <xf numFmtId="0" fontId="21" fillId="25" borderId="40" xfId="5" applyFont="1" applyFill="1" applyBorder="1" applyAlignment="1">
      <alignment horizontal="left"/>
    </xf>
    <xf numFmtId="0" fontId="15" fillId="0" borderId="0" xfId="35" applyFont="1"/>
    <xf numFmtId="0" fontId="13" fillId="0" borderId="1" xfId="35" applyFont="1" applyBorder="1" applyAlignment="1">
      <alignment horizontal="left"/>
    </xf>
    <xf numFmtId="0" fontId="36" fillId="0" borderId="0" xfId="5" applyFont="1" applyAlignment="1">
      <alignment horizontal="left" wrapText="1"/>
    </xf>
    <xf numFmtId="0" fontId="30" fillId="0" borderId="0" xfId="0" applyFont="1" applyAlignment="1">
      <alignment horizontal="left" wrapText="1"/>
    </xf>
    <xf numFmtId="0" fontId="11" fillId="0" borderId="0" xfId="0" applyFont="1" applyAlignment="1">
      <alignment horizontal="center"/>
    </xf>
    <xf numFmtId="164" fontId="58" fillId="0" borderId="0" xfId="5" applyNumberFormat="1" applyFont="1" applyFill="1" applyBorder="1"/>
    <xf numFmtId="0" fontId="53" fillId="0" borderId="0" xfId="5" applyFont="1" applyBorder="1"/>
    <xf numFmtId="0" fontId="40" fillId="0" borderId="0" xfId="5" applyFont="1" applyBorder="1"/>
    <xf numFmtId="10" fontId="40" fillId="0" borderId="47" xfId="38" applyNumberFormat="1" applyFont="1" applyBorder="1"/>
  </cellXfs>
  <cellStyles count="40">
    <cellStyle name="=C:\WINNT35\SYSTEM32\COMMAND.COM" xfId="7" xr:uid="{00000000-0005-0000-0000-000000000000}"/>
    <cellStyle name="20% - Accent3" xfId="4" builtinId="38"/>
    <cellStyle name="Comma [0] 2" xfId="8" xr:uid="{00000000-0005-0000-0000-000002000000}"/>
    <cellStyle name="Comma [0] 2 2" xfId="9" xr:uid="{00000000-0005-0000-0000-000003000000}"/>
    <cellStyle name="Comma [0] 2 3" xfId="10" xr:uid="{00000000-0005-0000-0000-000004000000}"/>
    <cellStyle name="Comma 2" xfId="11" xr:uid="{00000000-0005-0000-0000-000005000000}"/>
    <cellStyle name="Comma 3" xfId="36" xr:uid="{00000000-0005-0000-0000-000006000000}"/>
    <cellStyle name="Comma0" xfId="12" xr:uid="{00000000-0005-0000-0000-000007000000}"/>
    <cellStyle name="Currency" xfId="1" builtinId="4"/>
    <cellStyle name="Currency 2" xfId="6" xr:uid="{00000000-0005-0000-0000-000009000000}"/>
    <cellStyle name="Currency 2 2" xfId="13" xr:uid="{00000000-0005-0000-0000-00000A000000}"/>
    <cellStyle name="Currency 3" xfId="14" xr:uid="{00000000-0005-0000-0000-00000B000000}"/>
    <cellStyle name="Currency 4" xfId="37" xr:uid="{00000000-0005-0000-0000-00000C000000}"/>
    <cellStyle name="Currency0" xfId="15" xr:uid="{00000000-0005-0000-0000-00000D000000}"/>
    <cellStyle name="Date" xfId="16" xr:uid="{00000000-0005-0000-0000-00000E000000}"/>
    <cellStyle name="Explanatory Text" xfId="3" builtinId="53"/>
    <cellStyle name="Fixed" xfId="17" xr:uid="{00000000-0005-0000-0000-000010000000}"/>
    <cellStyle name="Heading 1 2" xfId="18" xr:uid="{00000000-0005-0000-0000-000011000000}"/>
    <cellStyle name="Heading 2 2" xfId="19" xr:uid="{00000000-0005-0000-0000-000012000000}"/>
    <cellStyle name="Hyperlink" xfId="39" builtinId="8"/>
    <cellStyle name="Neutral" xfId="2" builtinId="28"/>
    <cellStyle name="Normal" xfId="0" builtinId="0"/>
    <cellStyle name="Normal 2" xfId="20" xr:uid="{00000000-0005-0000-0000-000016000000}"/>
    <cellStyle name="Normal 2 2" xfId="21" xr:uid="{00000000-0005-0000-0000-000017000000}"/>
    <cellStyle name="Normal 3" xfId="5" xr:uid="{00000000-0005-0000-0000-000018000000}"/>
    <cellStyle name="Normal 3 2" xfId="22" xr:uid="{00000000-0005-0000-0000-000019000000}"/>
    <cellStyle name="Normal 3 3" xfId="23" xr:uid="{00000000-0005-0000-0000-00001A000000}"/>
    <cellStyle name="Normal 4" xfId="24" xr:uid="{00000000-0005-0000-0000-00001B000000}"/>
    <cellStyle name="Normal 4 2" xfId="25" xr:uid="{00000000-0005-0000-0000-00001C000000}"/>
    <cellStyle name="Normal 4 3" xfId="26" xr:uid="{00000000-0005-0000-0000-00001D000000}"/>
    <cellStyle name="Normal 5" xfId="27" xr:uid="{00000000-0005-0000-0000-00001E000000}"/>
    <cellStyle name="Normal 5 2" xfId="28" xr:uid="{00000000-0005-0000-0000-00001F000000}"/>
    <cellStyle name="Normal 6" xfId="29" xr:uid="{00000000-0005-0000-0000-000020000000}"/>
    <cellStyle name="Normal 7" xfId="30" xr:uid="{00000000-0005-0000-0000-000021000000}"/>
    <cellStyle name="Normal 8" xfId="35" xr:uid="{00000000-0005-0000-0000-000022000000}"/>
    <cellStyle name="Percent" xfId="38" builtinId="5"/>
    <cellStyle name="Percent 2" xfId="31" xr:uid="{00000000-0005-0000-0000-000024000000}"/>
    <cellStyle name="Percent 2 2" xfId="32" xr:uid="{00000000-0005-0000-0000-000025000000}"/>
    <cellStyle name="Percent 3" xfId="33" xr:uid="{00000000-0005-0000-0000-000026000000}"/>
    <cellStyle name="Total 2" xfId="34" xr:uid="{00000000-0005-0000-0000-000027000000}"/>
  </cellStyles>
  <dxfs count="7">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dxf>
    <dxf>
      <font>
        <strike val="0"/>
        <outline val="0"/>
        <shadow val="0"/>
        <u val="none"/>
        <vertAlign val="baseline"/>
        <sz val="12"/>
        <name val="Calibri"/>
        <scheme val="minor"/>
      </font>
    </dxf>
    <dxf>
      <font>
        <b val="0"/>
        <i val="0"/>
        <strike val="0"/>
        <condense val="0"/>
        <extend val="0"/>
        <outline val="0"/>
        <shadow val="0"/>
        <u val="none"/>
        <vertAlign val="baseline"/>
        <sz val="12"/>
        <color auto="1"/>
        <name val="Calibri"/>
        <scheme val="minor"/>
      </font>
    </dxf>
    <dxf>
      <font>
        <strike val="0"/>
        <outline val="0"/>
        <shadow val="0"/>
        <u val="none"/>
        <vertAlign val="baseline"/>
        <sz val="12"/>
        <name val="Calibri"/>
        <scheme val="minor"/>
      </font>
    </dxf>
  </dxfs>
  <tableStyles count="0" defaultTableStyle="TableStyleMedium2" defaultPivotStyle="PivotStyleLight16"/>
  <colors>
    <mruColors>
      <color rgb="FFFFFF99"/>
      <color rgb="FF0000FF"/>
      <color rgb="FFFF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28575</xdr:colOff>
      <xdr:row>10</xdr:row>
      <xdr:rowOff>57150</xdr:rowOff>
    </xdr:from>
    <xdr:to>
      <xdr:col>10</xdr:col>
      <xdr:colOff>4605337</xdr:colOff>
      <xdr:row>14</xdr:row>
      <xdr:rowOff>57151</xdr:rowOff>
    </xdr:to>
    <xdr:pic>
      <xdr:nvPicPr>
        <xdr:cNvPr id="13" name="Picture 12">
          <a:extLst>
            <a:ext uri="{FF2B5EF4-FFF2-40B4-BE49-F238E27FC236}">
              <a16:creationId xmlns:a16="http://schemas.microsoft.com/office/drawing/2014/main" id="{F7E2C026-D3D6-6EE3-3BC8-EBDA4E89CAB3}"/>
            </a:ext>
            <a:ext uri="{147F2762-F138-4A5C-976F-8EAC2B608ADB}">
              <a16:predDERef xmlns:a16="http://schemas.microsoft.com/office/drawing/2014/main" pred="{471E701A-78FF-5696-999E-7F347DF5DAD4}"/>
            </a:ext>
          </a:extLst>
        </xdr:cNvPr>
        <xdr:cNvPicPr>
          <a:picLocks noChangeAspect="1"/>
        </xdr:cNvPicPr>
      </xdr:nvPicPr>
      <xdr:blipFill>
        <a:blip xmlns:r="http://schemas.openxmlformats.org/officeDocument/2006/relationships" r:embed="rId1"/>
        <a:stretch>
          <a:fillRect/>
        </a:stretch>
      </xdr:blipFill>
      <xdr:spPr>
        <a:xfrm>
          <a:off x="17526000" y="2790825"/>
          <a:ext cx="4572000" cy="781050"/>
        </a:xfrm>
        <a:prstGeom prst="rect">
          <a:avLst/>
        </a:prstGeom>
      </xdr:spPr>
    </xdr:pic>
    <xdr:clientData/>
  </xdr:twoCellAnchor>
  <xdr:twoCellAnchor editAs="oneCell">
    <xdr:from>
      <xdr:col>10</xdr:col>
      <xdr:colOff>123825</xdr:colOff>
      <xdr:row>41</xdr:row>
      <xdr:rowOff>0</xdr:rowOff>
    </xdr:from>
    <xdr:to>
      <xdr:col>10</xdr:col>
      <xdr:colOff>4700587</xdr:colOff>
      <xdr:row>41</xdr:row>
      <xdr:rowOff>1223434</xdr:rowOff>
    </xdr:to>
    <xdr:pic>
      <xdr:nvPicPr>
        <xdr:cNvPr id="15" name="Picture 14">
          <a:extLst>
            <a:ext uri="{FF2B5EF4-FFF2-40B4-BE49-F238E27FC236}">
              <a16:creationId xmlns:a16="http://schemas.microsoft.com/office/drawing/2014/main" id="{1A8349E6-DA07-6842-BB7B-6893318C9980}"/>
            </a:ext>
            <a:ext uri="{147F2762-F138-4A5C-976F-8EAC2B608ADB}">
              <a16:predDERef xmlns:a16="http://schemas.microsoft.com/office/drawing/2014/main" pred="{F7E2C026-D3D6-6EE3-3BC8-EBDA4E89CAB3}"/>
            </a:ext>
          </a:extLst>
        </xdr:cNvPr>
        <xdr:cNvPicPr>
          <a:picLocks noChangeAspect="1"/>
        </xdr:cNvPicPr>
      </xdr:nvPicPr>
      <xdr:blipFill>
        <a:blip xmlns:r="http://schemas.openxmlformats.org/officeDocument/2006/relationships" r:embed="rId2"/>
        <a:stretch>
          <a:fillRect/>
        </a:stretch>
      </xdr:blipFill>
      <xdr:spPr>
        <a:xfrm>
          <a:off x="15449550" y="8181975"/>
          <a:ext cx="4572000" cy="1228725"/>
        </a:xfrm>
        <a:prstGeom prst="rect">
          <a:avLst/>
        </a:prstGeom>
      </xdr:spPr>
    </xdr:pic>
    <xdr:clientData/>
  </xdr:twoCellAnchor>
  <xdr:twoCellAnchor editAs="oneCell">
    <xdr:from>
      <xdr:col>10</xdr:col>
      <xdr:colOff>133350</xdr:colOff>
      <xdr:row>45</xdr:row>
      <xdr:rowOff>123825</xdr:rowOff>
    </xdr:from>
    <xdr:to>
      <xdr:col>11</xdr:col>
      <xdr:colOff>530</xdr:colOff>
      <xdr:row>50</xdr:row>
      <xdr:rowOff>114302</xdr:rowOff>
    </xdr:to>
    <xdr:pic>
      <xdr:nvPicPr>
        <xdr:cNvPr id="18" name="Picture 17">
          <a:extLst>
            <a:ext uri="{FF2B5EF4-FFF2-40B4-BE49-F238E27FC236}">
              <a16:creationId xmlns:a16="http://schemas.microsoft.com/office/drawing/2014/main" id="{14735EF1-C40E-9B0E-6379-1D672DD3B03B}"/>
            </a:ext>
            <a:ext uri="{147F2762-F138-4A5C-976F-8EAC2B608ADB}">
              <a16:predDERef xmlns:a16="http://schemas.microsoft.com/office/drawing/2014/main" pred="{1A8349E6-DA07-6842-BB7B-6893318C9980}"/>
            </a:ext>
          </a:extLst>
        </xdr:cNvPr>
        <xdr:cNvPicPr>
          <a:picLocks noChangeAspect="1"/>
        </xdr:cNvPicPr>
      </xdr:nvPicPr>
      <xdr:blipFill>
        <a:blip xmlns:r="http://schemas.openxmlformats.org/officeDocument/2006/relationships" r:embed="rId3"/>
        <a:stretch>
          <a:fillRect/>
        </a:stretch>
      </xdr:blipFill>
      <xdr:spPr>
        <a:xfrm>
          <a:off x="15459075" y="9829800"/>
          <a:ext cx="4572000" cy="933450"/>
        </a:xfrm>
        <a:prstGeom prst="rect">
          <a:avLst/>
        </a:prstGeom>
      </xdr:spPr>
    </xdr:pic>
    <xdr:clientData/>
  </xdr:twoCellAnchor>
  <xdr:twoCellAnchor editAs="oneCell">
    <xdr:from>
      <xdr:col>10</xdr:col>
      <xdr:colOff>104775</xdr:colOff>
      <xdr:row>54</xdr:row>
      <xdr:rowOff>161925</xdr:rowOff>
    </xdr:from>
    <xdr:to>
      <xdr:col>10</xdr:col>
      <xdr:colOff>4681537</xdr:colOff>
      <xdr:row>59</xdr:row>
      <xdr:rowOff>142874</xdr:rowOff>
    </xdr:to>
    <xdr:pic>
      <xdr:nvPicPr>
        <xdr:cNvPr id="21" name="Picture 20">
          <a:extLst>
            <a:ext uri="{FF2B5EF4-FFF2-40B4-BE49-F238E27FC236}">
              <a16:creationId xmlns:a16="http://schemas.microsoft.com/office/drawing/2014/main" id="{43465076-CA5A-A32C-DBBA-6F7E90E52BAF}"/>
            </a:ext>
            <a:ext uri="{147F2762-F138-4A5C-976F-8EAC2B608ADB}">
              <a16:predDERef xmlns:a16="http://schemas.microsoft.com/office/drawing/2014/main" pred="{14735EF1-C40E-9B0E-6379-1D672DD3B03B}"/>
            </a:ext>
          </a:extLst>
        </xdr:cNvPr>
        <xdr:cNvPicPr>
          <a:picLocks noChangeAspect="1"/>
        </xdr:cNvPicPr>
      </xdr:nvPicPr>
      <xdr:blipFill>
        <a:blip xmlns:r="http://schemas.openxmlformats.org/officeDocument/2006/relationships" r:embed="rId4"/>
        <a:stretch>
          <a:fillRect/>
        </a:stretch>
      </xdr:blipFill>
      <xdr:spPr>
        <a:xfrm>
          <a:off x="15430500" y="11591925"/>
          <a:ext cx="4572000"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123825</xdr:rowOff>
    </xdr:from>
    <xdr:to>
      <xdr:col>4</xdr:col>
      <xdr:colOff>152400</xdr:colOff>
      <xdr:row>11</xdr:row>
      <xdr:rowOff>66675</xdr:rowOff>
    </xdr:to>
    <xdr:sp macro="" textlink="">
      <xdr:nvSpPr>
        <xdr:cNvPr id="2" name="Rectangle 1">
          <a:extLst>
            <a:ext uri="{FF2B5EF4-FFF2-40B4-BE49-F238E27FC236}">
              <a16:creationId xmlns:a16="http://schemas.microsoft.com/office/drawing/2014/main" id="{9E596C35-A259-4681-AB24-C532E3ECC7B8}"/>
            </a:ext>
          </a:extLst>
        </xdr:cNvPr>
        <xdr:cNvSpPr/>
      </xdr:nvSpPr>
      <xdr:spPr>
        <a:xfrm>
          <a:off x="95250" y="1285875"/>
          <a:ext cx="3105150" cy="8953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ysClr val="windowText" lastClr="000000"/>
              </a:solidFill>
            </a:rPr>
            <a:t>For new programs beginning in 2025-26, a minimum of three years (through 2027-28), must be shown.</a:t>
          </a:r>
        </a:p>
        <a:p>
          <a:pPr algn="l"/>
          <a:r>
            <a:rPr lang="en-US" sz="1200">
              <a:solidFill>
                <a:sysClr val="windowText" lastClr="000000"/>
              </a:solidFill>
            </a:rPr>
            <a:t>*Campus expectation is that new programs must be self-supporting by 2027-28</a:t>
          </a:r>
        </a:p>
        <a:p>
          <a:pPr algn="l"/>
          <a:r>
            <a:rPr lang="en-US" sz="1200">
              <a:solidFill>
                <a:sysClr val="windowText" lastClr="000000"/>
              </a:solidFill>
            </a:rPr>
            <a:t>.</a:t>
          </a:r>
        </a:p>
        <a:p>
          <a:pPr algn="l"/>
          <a:endParaRPr lang="en-US" sz="1200" baseline="0">
            <a:solidFill>
              <a:sysClr val="windowText" lastClr="000000"/>
            </a:solidFill>
          </a:endParaRPr>
        </a:p>
      </xdr:txBody>
    </xdr:sp>
    <xdr:clientData/>
  </xdr:twoCellAnchor>
  <xdr:twoCellAnchor>
    <xdr:from>
      <xdr:col>0</xdr:col>
      <xdr:colOff>0</xdr:colOff>
      <xdr:row>20</xdr:row>
      <xdr:rowOff>0</xdr:rowOff>
    </xdr:from>
    <xdr:to>
      <xdr:col>4</xdr:col>
      <xdr:colOff>627593</xdr:colOff>
      <xdr:row>30</xdr:row>
      <xdr:rowOff>144991</xdr:rowOff>
    </xdr:to>
    <xdr:sp macro="" textlink="">
      <xdr:nvSpPr>
        <xdr:cNvPr id="3" name="TextBox 2">
          <a:extLst>
            <a:ext uri="{FF2B5EF4-FFF2-40B4-BE49-F238E27FC236}">
              <a16:creationId xmlns:a16="http://schemas.microsoft.com/office/drawing/2014/main" id="{1650D231-4C7A-447F-8098-9AB8D84E821B}"/>
            </a:ext>
          </a:extLst>
        </xdr:cNvPr>
        <xdr:cNvSpPr txBox="1"/>
      </xdr:nvSpPr>
      <xdr:spPr>
        <a:xfrm>
          <a:off x="0" y="3838575"/>
          <a:ext cx="6961718" cy="2049991"/>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the "Notes,"</a:t>
          </a:r>
          <a:r>
            <a:rPr lang="en-US" sz="1100" baseline="0">
              <a:solidFill>
                <a:schemeClr val="dk1"/>
              </a:solidFill>
              <a:effectLst/>
              <a:latin typeface="+mn-lt"/>
              <a:ea typeface="+mn-ea"/>
              <a:cs typeface="+mn-cs"/>
            </a:rPr>
            <a:t> column below, p</a:t>
          </a:r>
          <a:r>
            <a:rPr lang="en-US" sz="1100">
              <a:solidFill>
                <a:schemeClr val="dk1"/>
              </a:solidFill>
              <a:effectLst/>
              <a:latin typeface="+mn-lt"/>
              <a:ea typeface="+mn-ea"/>
              <a:cs typeface="+mn-cs"/>
            </a:rPr>
            <a:t>lease indicate if instructional costs are based on per instructor per course or some</a:t>
          </a:r>
          <a:r>
            <a:rPr lang="en-US" sz="1100" baseline="0">
              <a:solidFill>
                <a:schemeClr val="dk1"/>
              </a:solidFill>
              <a:effectLst/>
              <a:latin typeface="+mn-lt"/>
              <a:ea typeface="+mn-ea"/>
              <a:cs typeface="+mn-cs"/>
            </a:rPr>
            <a:t> other basis</a:t>
          </a:r>
          <a:r>
            <a:rPr lang="en-US" sz="1100">
              <a:solidFill>
                <a:schemeClr val="dk1"/>
              </a:solidFill>
              <a:effectLst/>
              <a:latin typeface="+mn-lt"/>
              <a:ea typeface="+mn-ea"/>
              <a:cs typeface="+mn-cs"/>
            </a:rPr>
            <a:t>, how the senate/line faculty are compensated for teaching in your SSGPDP (on-load/buyout, overload, research support in lieu</a:t>
          </a:r>
          <a:r>
            <a:rPr lang="en-US" sz="1100" baseline="0">
              <a:solidFill>
                <a:schemeClr val="dk1"/>
              </a:solidFill>
              <a:effectLst/>
              <a:latin typeface="+mn-lt"/>
              <a:ea typeface="+mn-ea"/>
              <a:cs typeface="+mn-cs"/>
            </a:rPr>
            <a:t> of salary,</a:t>
          </a:r>
          <a:r>
            <a:rPr lang="en-US" sz="1100">
              <a:solidFill>
                <a:schemeClr val="dk1"/>
              </a:solidFill>
              <a:effectLst/>
              <a:latin typeface="+mn-lt"/>
              <a:ea typeface="+mn-ea"/>
              <a:cs typeface="+mn-cs"/>
            </a:rPr>
            <a:t> or other-explain) and how the salary amount is calculated.</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17-18\SSGPDP%20Summary%20and%20Fee%20Tables\2017-18_SSGPDPs_Student%20Charges-08-19-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entCharges"/>
      <sheetName val="2017-18_SSGPDPs_Student Charges"/>
    </sheetNames>
    <definedNames>
      <definedName name="bttnDown_Click" refersTo="#REF!"/>
    </definedNames>
    <sheetDataSet>
      <sheetData sheetId="0"/>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358E1C-4D07-478B-8B71-2A6E1DB22093}" name="Table14" displayName="Table14" ref="A2:E12" totalsRowShown="0" headerRowDxfId="6" dataDxfId="5" dataCellStyle="Percent">
  <autoFilter ref="A2:E12" xr:uid="{8C358E1C-4D07-478B-8B71-2A6E1DB22093}"/>
  <sortState xmlns:xlrd2="http://schemas.microsoft.com/office/spreadsheetml/2017/richdata2" ref="A3:E12">
    <sortCondition ref="A2:A12"/>
  </sortState>
  <tableColumns count="5">
    <tableColumn id="1" xr3:uid="{C073C2DA-903F-4762-AAC8-CBA9B1995A19}" name="Campus" dataDxfId="4"/>
    <tableColumn id="2" xr3:uid="{9A19A219-0740-4B65-A4B6-3CE769ABC17F}" name="On-Campus" dataDxfId="3" dataCellStyle="Percent"/>
    <tableColumn id="3" xr3:uid="{144FCE98-8AB2-49CE-8FF7-5C43E0F53051}" name="Off-Campus" dataDxfId="2" dataCellStyle="Percent">
      <calculatedColumnFormula>B3/2</calculatedColumnFormula>
    </tableColumn>
    <tableColumn id="4" xr3:uid="{80BD2BF0-5B2B-46FD-9F7C-AC11303D7655}" name="Online" dataDxfId="1" dataCellStyle="Percent">
      <calculatedColumnFormula>C3</calculatedColumnFormula>
    </tableColumn>
    <tableColumn id="5" xr3:uid="{E53B00C6-40E9-49A5-AC77-BAF63B7FA038}" name="UNEX" dataDxfId="0" dataCellStyle="Percent"/>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search.uci.edu/sponsored-projects/employee-fringe-benefi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esearch.uci.edu/sponsored-projects/employee-fringe-benefit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research.uci.edu/sponsored-projects/employee-fringe-benefits/"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8F31-8C6A-4B5E-9A8F-7B4562FCC2BC}">
  <sheetPr>
    <tabColor theme="8" tint="-0.249977111117893"/>
  </sheetPr>
  <dimension ref="A1:G16"/>
  <sheetViews>
    <sheetView tabSelected="1" workbookViewId="0">
      <selection activeCell="A19" sqref="A19"/>
    </sheetView>
  </sheetViews>
  <sheetFormatPr defaultRowHeight="15" x14ac:dyDescent="0.2"/>
  <cols>
    <col min="1" max="1" width="64.77734375" bestFit="1" customWidth="1"/>
    <col min="2" max="2" width="33.5546875" customWidth="1"/>
    <col min="3" max="3" width="15.6640625" bestFit="1" customWidth="1"/>
    <col min="4" max="4" width="20.88671875" bestFit="1" customWidth="1"/>
    <col min="5" max="5" width="17.77734375" bestFit="1" customWidth="1"/>
  </cols>
  <sheetData>
    <row r="1" spans="1:7" ht="16.5" thickBot="1" x14ac:dyDescent="0.3">
      <c r="A1" s="122" t="s">
        <v>0</v>
      </c>
      <c r="B1" s="123"/>
    </row>
    <row r="2" spans="1:7" ht="18.75" thickBot="1" x14ac:dyDescent="0.25">
      <c r="A2" s="130" t="s">
        <v>1</v>
      </c>
      <c r="B2" s="131"/>
      <c r="C2" s="116"/>
      <c r="D2" s="116"/>
      <c r="E2" s="116"/>
      <c r="F2" s="116"/>
    </row>
    <row r="3" spans="1:7" x14ac:dyDescent="0.2">
      <c r="A3" s="124" t="s">
        <v>2</v>
      </c>
      <c r="B3" s="171"/>
    </row>
    <row r="4" spans="1:7" x14ac:dyDescent="0.2">
      <c r="A4" s="137" t="s">
        <v>3</v>
      </c>
      <c r="B4" s="172"/>
    </row>
    <row r="5" spans="1:7" x14ac:dyDescent="0.2">
      <c r="A5" s="137" t="s">
        <v>4</v>
      </c>
      <c r="B5" s="172"/>
    </row>
    <row r="6" spans="1:7" x14ac:dyDescent="0.2">
      <c r="A6" s="125" t="s">
        <v>5</v>
      </c>
      <c r="B6" s="173"/>
    </row>
    <row r="7" spans="1:7" x14ac:dyDescent="0.2">
      <c r="A7" s="125" t="s">
        <v>6</v>
      </c>
      <c r="B7" s="173"/>
    </row>
    <row r="8" spans="1:7" x14ac:dyDescent="0.2">
      <c r="A8" s="125" t="s">
        <v>7</v>
      </c>
      <c r="B8" s="172"/>
    </row>
    <row r="9" spans="1:7" ht="15.75" thickBot="1" x14ac:dyDescent="0.25">
      <c r="A9" s="126" t="s">
        <v>8</v>
      </c>
      <c r="B9" s="174"/>
    </row>
    <row r="10" spans="1:7" ht="15.75" thickBot="1" x14ac:dyDescent="0.25"/>
    <row r="11" spans="1:7" ht="18.75" thickBot="1" x14ac:dyDescent="0.25">
      <c r="A11" s="127" t="s">
        <v>9</v>
      </c>
      <c r="B11" s="128"/>
      <c r="C11" s="129"/>
      <c r="D11" s="116"/>
      <c r="E11" s="116"/>
      <c r="F11" s="116"/>
      <c r="G11" s="116"/>
    </row>
    <row r="12" spans="1:7" x14ac:dyDescent="0.2">
      <c r="A12" s="124" t="s">
        <v>10</v>
      </c>
      <c r="B12" s="176"/>
      <c r="C12" s="133"/>
    </row>
    <row r="13" spans="1:7" ht="15" customHeight="1" x14ac:dyDescent="0.2">
      <c r="A13" s="136" t="s">
        <v>11</v>
      </c>
      <c r="B13" s="134"/>
      <c r="C13" s="135"/>
    </row>
    <row r="14" spans="1:7" ht="20.25" customHeight="1" x14ac:dyDescent="0.2">
      <c r="A14" s="125" t="s">
        <v>12</v>
      </c>
      <c r="B14" s="309"/>
      <c r="C14" s="135"/>
    </row>
    <row r="15" spans="1:7" ht="20.25" customHeight="1" x14ac:dyDescent="0.2">
      <c r="A15" s="310" t="s">
        <v>13</v>
      </c>
      <c r="B15" s="309"/>
      <c r="C15" s="135"/>
    </row>
    <row r="16" spans="1:7" ht="15.75" thickBot="1" x14ac:dyDescent="0.25">
      <c r="A16" s="126"/>
      <c r="B16" s="175"/>
      <c r="C16" s="13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XEU213"/>
  <sheetViews>
    <sheetView zoomScale="72" zoomScaleNormal="72" zoomScalePageLayoutView="125" workbookViewId="0">
      <selection activeCell="A4" sqref="A4:J5"/>
    </sheetView>
  </sheetViews>
  <sheetFormatPr defaultColWidth="9.77734375" defaultRowHeight="15" outlineLevelRow="1" x14ac:dyDescent="0.25"/>
  <cols>
    <col min="1" max="1" width="2.33203125" style="74" customWidth="1"/>
    <col min="2" max="2" width="49.33203125" style="74" customWidth="1"/>
    <col min="3" max="3" width="64.88671875" style="74" customWidth="1"/>
    <col min="4" max="8" width="11.6640625" style="74" customWidth="1"/>
    <col min="9" max="10" width="12.6640625" style="74" customWidth="1"/>
    <col min="11" max="11" width="54.88671875" style="74" customWidth="1"/>
    <col min="12" max="12" width="50.88671875" style="74" customWidth="1"/>
    <col min="13" max="13" width="17" style="74" customWidth="1"/>
    <col min="14" max="14" width="12.33203125" style="74" customWidth="1"/>
    <col min="15" max="15" width="5.5546875" style="74" bestFit="1" customWidth="1"/>
    <col min="16" max="16" width="5.109375" style="74" customWidth="1"/>
    <col min="17" max="17" width="5.88671875" style="74" bestFit="1" customWidth="1"/>
    <col min="18" max="18" width="9.21875" style="74" customWidth="1"/>
    <col min="19" max="19" width="5.77734375" style="74" customWidth="1"/>
    <col min="20" max="20" width="7" style="74" customWidth="1"/>
    <col min="21" max="21" width="5.88671875" style="74" bestFit="1" customWidth="1"/>
    <col min="22" max="22" width="8.109375" style="74" customWidth="1"/>
    <col min="23" max="23" width="8.5546875" style="74" customWidth="1"/>
    <col min="24" max="24" width="7.5546875" style="74" customWidth="1"/>
    <col min="25" max="16384" width="9.77734375" style="74"/>
  </cols>
  <sheetData>
    <row r="1" spans="1:13" x14ac:dyDescent="0.25">
      <c r="A1" s="73" t="s">
        <v>14</v>
      </c>
      <c r="B1" s="73"/>
      <c r="C1" s="73"/>
    </row>
    <row r="2" spans="1:13" x14ac:dyDescent="0.25">
      <c r="A2" s="70" t="s">
        <v>15</v>
      </c>
      <c r="B2" s="70"/>
      <c r="C2" s="70">
        <f>'SSGPDP Program Profile-Exist '!B12</f>
        <v>0</v>
      </c>
      <c r="D2" s="75"/>
      <c r="E2" s="75"/>
      <c r="F2" s="75"/>
      <c r="G2" s="75"/>
      <c r="H2" s="75"/>
      <c r="I2" s="75"/>
      <c r="J2" s="75"/>
      <c r="K2" s="75"/>
      <c r="L2" s="75"/>
    </row>
    <row r="3" spans="1:13" ht="11.25" customHeight="1" x14ac:dyDescent="0.25">
      <c r="A3" s="76"/>
      <c r="B3" s="2"/>
      <c r="C3" s="76"/>
      <c r="D3" s="76"/>
      <c r="E3" s="76"/>
      <c r="F3" s="76"/>
      <c r="G3" s="76"/>
      <c r="H3" s="76"/>
      <c r="I3" s="76"/>
      <c r="J3" s="76"/>
      <c r="K3" s="76"/>
      <c r="L3" s="76"/>
    </row>
    <row r="4" spans="1:13" ht="43.5" customHeight="1" x14ac:dyDescent="0.25">
      <c r="A4" s="479" t="s">
        <v>16</v>
      </c>
      <c r="B4" s="479"/>
      <c r="C4" s="479"/>
      <c r="D4" s="479"/>
      <c r="E4" s="479"/>
      <c r="F4" s="479"/>
      <c r="G4" s="479"/>
      <c r="H4" s="479"/>
      <c r="I4" s="479"/>
      <c r="J4" s="479"/>
      <c r="K4" s="313"/>
      <c r="L4" s="313"/>
    </row>
    <row r="5" spans="1:13" ht="43.5" customHeight="1" x14ac:dyDescent="0.25">
      <c r="A5" s="479"/>
      <c r="B5" s="479"/>
      <c r="C5" s="479"/>
      <c r="D5" s="479"/>
      <c r="E5" s="479"/>
      <c r="F5" s="479"/>
      <c r="G5" s="479"/>
      <c r="H5" s="479"/>
      <c r="I5" s="479"/>
      <c r="J5" s="479"/>
      <c r="K5" s="313"/>
      <c r="L5" s="313"/>
    </row>
    <row r="6" spans="1:13" ht="10.5" customHeight="1" thickBot="1" x14ac:dyDescent="0.3">
      <c r="A6" s="76"/>
      <c r="B6" s="2"/>
      <c r="C6" s="76"/>
      <c r="D6" s="76"/>
      <c r="E6" s="76"/>
      <c r="F6" s="76"/>
      <c r="G6" s="76"/>
      <c r="H6" s="76"/>
      <c r="I6" s="76"/>
      <c r="J6" s="76"/>
      <c r="K6" s="76"/>
      <c r="L6" s="76"/>
    </row>
    <row r="7" spans="1:13" ht="16.5" thickBot="1" x14ac:dyDescent="0.3">
      <c r="A7" s="104" t="s">
        <v>17</v>
      </c>
      <c r="B7" s="105"/>
      <c r="C7" s="105"/>
      <c r="D7" s="491" t="s">
        <v>18</v>
      </c>
      <c r="E7" s="492"/>
      <c r="F7" s="492"/>
      <c r="G7" s="492"/>
      <c r="H7" s="492"/>
      <c r="I7" s="492"/>
      <c r="J7" s="492"/>
      <c r="K7" s="103"/>
      <c r="L7" s="103"/>
    </row>
    <row r="8" spans="1:13" ht="30.75" thickBot="1" x14ac:dyDescent="0.3">
      <c r="A8" s="73"/>
      <c r="B8" s="143"/>
      <c r="C8" s="143" t="s">
        <v>19</v>
      </c>
      <c r="D8" s="212" t="s">
        <v>20</v>
      </c>
      <c r="E8" s="107" t="s">
        <v>21</v>
      </c>
      <c r="F8" s="107" t="s">
        <v>22</v>
      </c>
      <c r="G8" s="187" t="s">
        <v>23</v>
      </c>
      <c r="H8" s="188" t="s">
        <v>24</v>
      </c>
      <c r="I8" s="188" t="s">
        <v>385</v>
      </c>
      <c r="J8" s="188" t="s">
        <v>25</v>
      </c>
      <c r="K8" s="442" t="s">
        <v>27</v>
      </c>
      <c r="L8" s="411" t="s">
        <v>28</v>
      </c>
      <c r="M8" s="77"/>
    </row>
    <row r="9" spans="1:13" x14ac:dyDescent="0.25">
      <c r="A9" s="73"/>
      <c r="B9" s="73"/>
      <c r="D9" s="214"/>
      <c r="E9" s="84"/>
      <c r="F9" s="84"/>
      <c r="G9" s="189"/>
      <c r="H9" s="84"/>
      <c r="I9" s="84"/>
      <c r="J9" s="84"/>
      <c r="K9" s="407"/>
      <c r="L9" s="425"/>
      <c r="M9" s="77"/>
    </row>
    <row r="10" spans="1:13" x14ac:dyDescent="0.25">
      <c r="B10" s="106" t="s">
        <v>29</v>
      </c>
      <c r="C10" s="246"/>
      <c r="D10" s="248">
        <f>'Enrollment-New Programs'!E18</f>
        <v>0</v>
      </c>
      <c r="E10" s="147">
        <f>'Enrollment-New Programs'!F18</f>
        <v>0</v>
      </c>
      <c r="F10" s="147">
        <f>'Enrollment-New Programs'!G18</f>
        <v>0</v>
      </c>
      <c r="G10" s="190">
        <f>'Enrollment-New Programs'!H18</f>
        <v>0</v>
      </c>
      <c r="H10" s="147">
        <f>'Enrollment-New Programs'!I18</f>
        <v>0</v>
      </c>
      <c r="I10" s="147">
        <f>'Enrollment-New Programs'!J18</f>
        <v>0</v>
      </c>
      <c r="J10" s="147">
        <f>'Enrollment-New Programs'!K18</f>
        <v>0</v>
      </c>
      <c r="K10" s="408"/>
      <c r="L10" s="426"/>
    </row>
    <row r="11" spans="1:13" x14ac:dyDescent="0.25">
      <c r="B11" s="106" t="s">
        <v>30</v>
      </c>
      <c r="C11" s="246"/>
      <c r="D11" s="248">
        <f>'Enrollment-New Programs'!E28</f>
        <v>0</v>
      </c>
      <c r="E11" s="147">
        <f>'Enrollment-New Programs'!F28</f>
        <v>0</v>
      </c>
      <c r="F11" s="147">
        <f>'Enrollment-New Programs'!G28</f>
        <v>0</v>
      </c>
      <c r="G11" s="190">
        <f>'Enrollment-New Programs'!H28</f>
        <v>0</v>
      </c>
      <c r="H11" s="147">
        <f>'Enrollment-New Programs'!I28</f>
        <v>0</v>
      </c>
      <c r="I11" s="147">
        <f>'Enrollment-New Programs'!J28</f>
        <v>0</v>
      </c>
      <c r="J11" s="147">
        <f>'Enrollment-New Programs'!K28</f>
        <v>0</v>
      </c>
      <c r="K11" s="408"/>
      <c r="L11" s="426"/>
    </row>
    <row r="12" spans="1:13" x14ac:dyDescent="0.25">
      <c r="B12" s="73"/>
      <c r="C12" s="246"/>
      <c r="D12" s="215"/>
      <c r="E12" s="78"/>
      <c r="F12" s="191"/>
      <c r="G12" s="78"/>
      <c r="H12" s="78"/>
      <c r="I12" s="78"/>
      <c r="J12" s="78"/>
      <c r="K12" s="408"/>
      <c r="L12" s="426"/>
    </row>
    <row r="13" spans="1:13" ht="15.75" x14ac:dyDescent="0.25">
      <c r="A13" s="79"/>
      <c r="B13" s="81"/>
      <c r="C13" s="247" t="s">
        <v>31</v>
      </c>
      <c r="D13" s="308">
        <f>D11</f>
        <v>0</v>
      </c>
      <c r="E13" s="311">
        <f t="shared" ref="E13:J13" si="0">E11</f>
        <v>0</v>
      </c>
      <c r="F13" s="312">
        <f t="shared" si="0"/>
        <v>0</v>
      </c>
      <c r="G13" s="311">
        <f t="shared" si="0"/>
        <v>0</v>
      </c>
      <c r="H13" s="311">
        <f t="shared" si="0"/>
        <v>0</v>
      </c>
      <c r="I13" s="311">
        <f t="shared" si="0"/>
        <v>0</v>
      </c>
      <c r="J13" s="311">
        <f t="shared" si="0"/>
        <v>0</v>
      </c>
      <c r="K13" s="408"/>
      <c r="L13" s="426"/>
    </row>
    <row r="14" spans="1:13" s="47" customFormat="1" ht="15.75" x14ac:dyDescent="0.25">
      <c r="C14" s="193"/>
      <c r="D14" s="193"/>
      <c r="F14" s="193"/>
      <c r="K14" s="409"/>
      <c r="L14" s="427"/>
    </row>
    <row r="15" spans="1:13" s="47" customFormat="1" ht="11.25" customHeight="1" thickBot="1" x14ac:dyDescent="0.3">
      <c r="D15" s="216"/>
      <c r="G15" s="192"/>
      <c r="K15" s="409"/>
      <c r="L15" s="427"/>
    </row>
    <row r="16" spans="1:13" s="47" customFormat="1" ht="16.5" thickBot="1" x14ac:dyDescent="0.3">
      <c r="A16" s="104" t="s">
        <v>32</v>
      </c>
      <c r="B16" s="105"/>
      <c r="C16" s="105"/>
      <c r="D16" s="216"/>
      <c r="G16" s="192"/>
      <c r="K16" s="409"/>
      <c r="L16" s="427"/>
    </row>
    <row r="17" spans="1:13 16375:16375" s="47" customFormat="1" ht="54.75" customHeight="1" x14ac:dyDescent="0.25">
      <c r="A17" s="73"/>
      <c r="B17" s="144"/>
      <c r="C17" s="443" t="s">
        <v>33</v>
      </c>
      <c r="D17" s="216"/>
      <c r="G17" s="192"/>
      <c r="K17" s="409"/>
      <c r="L17" s="427"/>
    </row>
    <row r="18" spans="1:13 16375:16375" s="47" customFormat="1" ht="21.75" customHeight="1" x14ac:dyDescent="0.25">
      <c r="A18" s="73"/>
      <c r="B18" s="109" t="s">
        <v>34</v>
      </c>
      <c r="C18" s="247"/>
      <c r="D18" s="195"/>
      <c r="E18" s="148"/>
      <c r="F18" s="148"/>
      <c r="G18" s="194"/>
      <c r="H18" s="148"/>
      <c r="I18" s="148"/>
      <c r="J18" s="148"/>
      <c r="K18" s="409"/>
      <c r="L18" s="427"/>
    </row>
    <row r="19" spans="1:13 16375:16375" s="47" customFormat="1" ht="15.75" x14ac:dyDescent="0.25">
      <c r="A19" s="73"/>
      <c r="B19" s="109" t="s">
        <v>35</v>
      </c>
      <c r="C19" s="247"/>
      <c r="D19" s="197" t="e">
        <f>D13/D18</f>
        <v>#DIV/0!</v>
      </c>
      <c r="E19" s="153" t="e">
        <f>E13/E18</f>
        <v>#DIV/0!</v>
      </c>
      <c r="F19" s="153" t="e">
        <f t="shared" ref="F19:J19" si="1">F13/F18</f>
        <v>#DIV/0!</v>
      </c>
      <c r="G19" s="196" t="e">
        <f t="shared" si="1"/>
        <v>#DIV/0!</v>
      </c>
      <c r="H19" s="153" t="e">
        <f t="shared" si="1"/>
        <v>#DIV/0!</v>
      </c>
      <c r="I19" s="153" t="e">
        <f t="shared" si="1"/>
        <v>#DIV/0!</v>
      </c>
      <c r="J19" s="153" t="e">
        <f t="shared" si="1"/>
        <v>#DIV/0!</v>
      </c>
      <c r="K19" s="409"/>
      <c r="L19" s="427"/>
    </row>
    <row r="20" spans="1:13 16375:16375" s="47" customFormat="1" ht="11.25" customHeight="1" x14ac:dyDescent="0.25">
      <c r="A20" s="79"/>
      <c r="B20" s="79"/>
      <c r="C20" s="249"/>
      <c r="D20" s="193"/>
      <c r="G20" s="192"/>
      <c r="K20" s="409"/>
      <c r="L20" s="427"/>
    </row>
    <row r="21" spans="1:13 16375:16375" s="47" customFormat="1" ht="11.25" customHeight="1" x14ac:dyDescent="0.25">
      <c r="A21" s="73"/>
      <c r="B21" s="73"/>
      <c r="C21" s="79"/>
      <c r="D21" s="216"/>
      <c r="G21" s="192"/>
      <c r="K21" s="409"/>
      <c r="L21" s="427"/>
    </row>
    <row r="22" spans="1:13 16375:16375" s="47" customFormat="1" ht="11.25" customHeight="1" x14ac:dyDescent="0.25">
      <c r="D22" s="216"/>
      <c r="G22" s="192"/>
      <c r="K22" s="409"/>
      <c r="L22" s="427"/>
    </row>
    <row r="23" spans="1:13 16375:16375" s="47" customFormat="1" ht="11.25" customHeight="1" thickBot="1" x14ac:dyDescent="0.3">
      <c r="D23" s="216"/>
      <c r="G23" s="192"/>
      <c r="K23" s="409"/>
      <c r="L23" s="427"/>
    </row>
    <row r="24" spans="1:13 16375:16375" s="47" customFormat="1" ht="15.75" customHeight="1" thickBot="1" x14ac:dyDescent="0.3">
      <c r="A24" s="104" t="s">
        <v>36</v>
      </c>
      <c r="B24" s="105"/>
      <c r="C24" s="105"/>
      <c r="D24" s="216"/>
      <c r="G24" s="192"/>
      <c r="K24" s="409"/>
      <c r="L24" s="427"/>
    </row>
    <row r="25" spans="1:13 16375:16375" s="47" customFormat="1" ht="66" customHeight="1" x14ac:dyDescent="0.25">
      <c r="A25" s="73"/>
      <c r="C25" s="472" t="s">
        <v>37</v>
      </c>
      <c r="D25" s="217"/>
      <c r="E25" s="145"/>
      <c r="F25" s="145"/>
      <c r="G25" s="198"/>
      <c r="H25" s="145"/>
      <c r="I25" s="145"/>
      <c r="J25" s="145"/>
      <c r="K25" s="409"/>
      <c r="L25" s="427"/>
    </row>
    <row r="26" spans="1:13 16375:16375" s="47" customFormat="1" ht="18.75" customHeight="1" x14ac:dyDescent="0.25">
      <c r="B26" s="108" t="s">
        <v>38</v>
      </c>
      <c r="D26" s="218">
        <f>SUM(D27:D31)</f>
        <v>0</v>
      </c>
      <c r="E26" s="154">
        <f>SUM(E27:E31)</f>
        <v>0</v>
      </c>
      <c r="F26" s="449">
        <f>SUM(F27:F31)</f>
        <v>0</v>
      </c>
      <c r="G26" s="154">
        <f>SUM(G27:G31)</f>
        <v>0</v>
      </c>
      <c r="H26" s="154">
        <f t="shared" ref="H26:J26" si="2">SUM(H27:H31)</f>
        <v>0</v>
      </c>
      <c r="I26" s="154">
        <f t="shared" si="2"/>
        <v>0</v>
      </c>
      <c r="J26" s="154">
        <f t="shared" si="2"/>
        <v>0</v>
      </c>
      <c r="K26" s="409"/>
      <c r="L26" s="427"/>
    </row>
    <row r="27" spans="1:13 16375:16375" s="47" customFormat="1" ht="30.75" thickBot="1" x14ac:dyDescent="0.3">
      <c r="B27" s="471" t="s">
        <v>39</v>
      </c>
      <c r="C27" s="139" t="s">
        <v>40</v>
      </c>
      <c r="D27" s="473">
        <f>'Enrollment-New Programs'!E41</f>
        <v>0</v>
      </c>
      <c r="E27" s="474">
        <f>'Enrollment-New Programs'!F42</f>
        <v>0</v>
      </c>
      <c r="F27" s="475">
        <f>'Enrollment-New Programs'!G43</f>
        <v>0</v>
      </c>
      <c r="G27" s="474">
        <f>'Enrollment-New Programs'!H44</f>
        <v>0</v>
      </c>
      <c r="H27" s="474">
        <f>'Enrollment-New Programs'!I45</f>
        <v>0</v>
      </c>
      <c r="I27" s="474">
        <f>'Enrollment-New Programs'!J46</f>
        <v>0</v>
      </c>
      <c r="J27" s="474">
        <f>'Enrollment-New Programs'!K47</f>
        <v>0</v>
      </c>
      <c r="K27" s="409"/>
      <c r="L27" s="427"/>
      <c r="M27" s="351"/>
    </row>
    <row r="28" spans="1:13 16375:16375" outlineLevel="1" x14ac:dyDescent="0.25">
      <c r="A28" s="73"/>
      <c r="B28" s="444" t="s">
        <v>41</v>
      </c>
      <c r="C28" s="445"/>
      <c r="D28" s="450"/>
      <c r="E28" s="451"/>
      <c r="F28" s="452"/>
      <c r="G28" s="451"/>
      <c r="H28" s="451"/>
      <c r="I28" s="451"/>
      <c r="J28" s="452"/>
      <c r="K28" s="426"/>
      <c r="L28" s="426"/>
      <c r="XEU28" s="101">
        <f>SUM(K28:XET28)</f>
        <v>0</v>
      </c>
    </row>
    <row r="29" spans="1:13 16375:16375" ht="18.75" customHeight="1" outlineLevel="1" x14ac:dyDescent="0.25">
      <c r="A29" s="73"/>
      <c r="B29" s="446" t="s">
        <v>42</v>
      </c>
      <c r="C29" s="148"/>
      <c r="D29" s="447"/>
      <c r="E29" s="453"/>
      <c r="F29" s="454"/>
      <c r="G29" s="453"/>
      <c r="H29" s="453"/>
      <c r="I29" s="453"/>
      <c r="J29" s="454"/>
      <c r="K29" s="426"/>
      <c r="L29" s="426"/>
    </row>
    <row r="30" spans="1:13 16375:16375" ht="15.75" outlineLevel="1" thickBot="1" x14ac:dyDescent="0.3">
      <c r="B30" s="152" t="s">
        <v>43</v>
      </c>
      <c r="C30" s="448"/>
      <c r="D30" s="455"/>
      <c r="E30" s="456"/>
      <c r="F30" s="457"/>
      <c r="G30" s="456"/>
      <c r="H30" s="456"/>
      <c r="I30" s="456"/>
      <c r="J30" s="457"/>
      <c r="K30" s="428"/>
      <c r="L30" s="428"/>
      <c r="M30" s="353"/>
    </row>
    <row r="31" spans="1:13 16375:16375" ht="15.75" thickBot="1" x14ac:dyDescent="0.3">
      <c r="B31" s="179" t="s">
        <v>44</v>
      </c>
      <c r="C31" s="180"/>
      <c r="D31" s="219"/>
      <c r="E31" s="186"/>
      <c r="F31" s="458"/>
      <c r="G31" s="186"/>
      <c r="H31" s="186"/>
      <c r="I31" s="186"/>
      <c r="J31" s="186"/>
      <c r="K31" s="410"/>
      <c r="L31" s="428"/>
      <c r="M31" s="352"/>
    </row>
    <row r="32" spans="1:13 16375:16375" ht="16.5" thickBot="1" x14ac:dyDescent="0.3">
      <c r="A32" s="73"/>
      <c r="B32" s="109" t="s">
        <v>45</v>
      </c>
      <c r="C32" s="102"/>
      <c r="D32" s="468">
        <f>'Enrollment-New Programs'!E48</f>
        <v>0</v>
      </c>
      <c r="E32" s="469">
        <f>'Enrollment-New Programs'!F48</f>
        <v>0</v>
      </c>
      <c r="F32" s="469">
        <f>'Enrollment-New Programs'!G48</f>
        <v>0</v>
      </c>
      <c r="G32" s="470">
        <f>'Enrollment-New Programs'!H48</f>
        <v>0</v>
      </c>
      <c r="H32" s="469">
        <f>'Enrollment-New Programs'!I48</f>
        <v>0</v>
      </c>
      <c r="I32" s="469">
        <f>'Enrollment-New Programs'!J48</f>
        <v>0</v>
      </c>
      <c r="J32" s="469">
        <f>'Enrollment-New Programs'!K48</f>
        <v>0</v>
      </c>
      <c r="K32" s="410"/>
      <c r="L32" s="428"/>
      <c r="M32" s="352"/>
    </row>
    <row r="33" spans="1:13 16375:16375" x14ac:dyDescent="0.25">
      <c r="B33" s="180" t="s">
        <v>46</v>
      </c>
      <c r="C33" s="476" t="s">
        <v>47</v>
      </c>
      <c r="D33" s="465">
        <v>0</v>
      </c>
      <c r="E33" s="466">
        <v>0</v>
      </c>
      <c r="F33" s="466">
        <v>0</v>
      </c>
      <c r="G33" s="467">
        <v>0</v>
      </c>
      <c r="H33" s="466">
        <v>0</v>
      </c>
      <c r="I33" s="466">
        <v>0</v>
      </c>
      <c r="J33" s="466">
        <v>0</v>
      </c>
      <c r="K33" s="410"/>
      <c r="L33" s="428"/>
      <c r="M33" s="352"/>
      <c r="XEU33" s="80"/>
    </row>
    <row r="34" spans="1:13 16375:16375" ht="15.75" thickBot="1" x14ac:dyDescent="0.3">
      <c r="B34" s="73"/>
      <c r="D34" s="220"/>
      <c r="E34" s="155"/>
      <c r="F34" s="155"/>
      <c r="G34" s="199"/>
      <c r="H34" s="155"/>
      <c r="I34" s="155"/>
      <c r="J34" s="155"/>
      <c r="K34" s="410"/>
      <c r="L34" s="428"/>
      <c r="M34" s="352"/>
    </row>
    <row r="35" spans="1:13 16375:16375" ht="16.5" thickBot="1" x14ac:dyDescent="0.3">
      <c r="A35" s="73"/>
      <c r="B35" s="109" t="s">
        <v>48</v>
      </c>
      <c r="C35" s="102"/>
      <c r="D35" s="468">
        <f>+D32+D33</f>
        <v>0</v>
      </c>
      <c r="E35" s="469">
        <f t="shared" ref="E35:J35" si="3">+E32+E33</f>
        <v>0</v>
      </c>
      <c r="F35" s="469">
        <f t="shared" si="3"/>
        <v>0</v>
      </c>
      <c r="G35" s="470">
        <f t="shared" si="3"/>
        <v>0</v>
      </c>
      <c r="H35" s="469">
        <f t="shared" si="3"/>
        <v>0</v>
      </c>
      <c r="I35" s="469">
        <f t="shared" si="3"/>
        <v>0</v>
      </c>
      <c r="J35" s="469">
        <f t="shared" si="3"/>
        <v>0</v>
      </c>
      <c r="K35" s="410"/>
      <c r="L35" s="428"/>
      <c r="M35" s="352"/>
    </row>
    <row r="36" spans="1:13 16375:16375" x14ac:dyDescent="0.25">
      <c r="A36" s="73"/>
      <c r="B36" s="314" t="s">
        <v>49</v>
      </c>
      <c r="C36" s="315"/>
      <c r="D36" s="316"/>
      <c r="E36" s="317" t="e">
        <f>(E35-D35)/D35</f>
        <v>#DIV/0!</v>
      </c>
      <c r="F36" s="317" t="e">
        <f t="shared" ref="F36:J36" si="4">(F35-E35)/E35</f>
        <v>#DIV/0!</v>
      </c>
      <c r="G36" s="318" t="e">
        <f t="shared" si="4"/>
        <v>#DIV/0!</v>
      </c>
      <c r="H36" s="317" t="e">
        <f t="shared" si="4"/>
        <v>#DIV/0!</v>
      </c>
      <c r="I36" s="317" t="e">
        <f t="shared" si="4"/>
        <v>#DIV/0!</v>
      </c>
      <c r="J36" s="317" t="e">
        <f t="shared" si="4"/>
        <v>#DIV/0!</v>
      </c>
      <c r="K36" s="410"/>
      <c r="L36" s="428"/>
      <c r="M36" s="352"/>
    </row>
    <row r="37" spans="1:13 16375:16375" ht="14.25" customHeight="1" x14ac:dyDescent="0.25">
      <c r="A37" s="73"/>
      <c r="B37" s="73"/>
      <c r="C37" s="213"/>
      <c r="D37" s="222"/>
      <c r="E37" s="80"/>
      <c r="F37" s="80"/>
      <c r="G37" s="201"/>
      <c r="H37" s="80"/>
      <c r="I37" s="80"/>
      <c r="J37" s="80"/>
      <c r="K37" s="410"/>
      <c r="L37" s="428"/>
      <c r="M37" s="352"/>
    </row>
    <row r="38" spans="1:13 16375:16375" x14ac:dyDescent="0.25">
      <c r="A38" s="73"/>
      <c r="B38" s="73"/>
      <c r="C38" s="79"/>
      <c r="D38" s="222"/>
      <c r="E38" s="80"/>
      <c r="F38" s="80"/>
      <c r="G38" s="201"/>
      <c r="H38" s="80"/>
      <c r="I38" s="80"/>
      <c r="J38" s="80"/>
      <c r="K38" s="410"/>
      <c r="L38" s="428"/>
      <c r="M38" s="352"/>
    </row>
    <row r="39" spans="1:13 16375:16375" x14ac:dyDescent="0.25">
      <c r="C39" s="81"/>
      <c r="D39" s="223"/>
      <c r="E39" s="99"/>
      <c r="F39" s="99"/>
      <c r="G39" s="202"/>
      <c r="H39" s="99"/>
      <c r="I39" s="99"/>
      <c r="J39" s="99"/>
      <c r="K39" s="410"/>
      <c r="L39" s="428"/>
      <c r="M39" s="352"/>
    </row>
    <row r="40" spans="1:13 16375:16375" ht="10.5" customHeight="1" thickBot="1" x14ac:dyDescent="0.3">
      <c r="D40" s="222"/>
      <c r="E40" s="82"/>
      <c r="F40" s="83" t="s">
        <v>50</v>
      </c>
      <c r="G40" s="203"/>
      <c r="H40" s="83"/>
      <c r="I40" s="83"/>
      <c r="J40" s="83"/>
      <c r="K40" s="408"/>
      <c r="L40" s="426"/>
    </row>
    <row r="41" spans="1:13 16375:16375" ht="30.75" thickBot="1" x14ac:dyDescent="0.3">
      <c r="A41" s="149"/>
      <c r="B41" s="459" t="s">
        <v>51</v>
      </c>
      <c r="C41" s="224"/>
      <c r="D41" s="212" t="str">
        <f t="shared" ref="D41:J41" si="5">+D8</f>
        <v>2023-24 Actuals</v>
      </c>
      <c r="E41" s="231" t="str">
        <f t="shared" si="5"/>
        <v>2024-25 Estimated</v>
      </c>
      <c r="F41" s="231" t="str">
        <f t="shared" si="5"/>
        <v>2025-26 Projected</v>
      </c>
      <c r="G41" s="232" t="str">
        <f t="shared" si="5"/>
        <v>2026-27 Projected</v>
      </c>
      <c r="H41" s="231" t="str">
        <f t="shared" si="5"/>
        <v xml:space="preserve">2027-28 Projected </v>
      </c>
      <c r="I41" s="231" t="str">
        <f t="shared" si="5"/>
        <v xml:space="preserve">2028-29 Projected </v>
      </c>
      <c r="J41" s="231" t="str">
        <f t="shared" si="5"/>
        <v xml:space="preserve">2029-30 Projected </v>
      </c>
      <c r="K41" s="408"/>
      <c r="L41" s="426"/>
    </row>
    <row r="42" spans="1:13 16375:16375" ht="108" customHeight="1" x14ac:dyDescent="0.25">
      <c r="A42" s="73"/>
      <c r="B42" s="114"/>
      <c r="C42" s="460" t="s">
        <v>52</v>
      </c>
      <c r="D42" s="214"/>
      <c r="E42" s="84"/>
      <c r="F42" s="84"/>
      <c r="G42" s="189"/>
      <c r="H42" s="84"/>
      <c r="I42" s="84"/>
      <c r="J42" s="84"/>
      <c r="K42" s="408"/>
      <c r="L42" s="426"/>
    </row>
    <row r="43" spans="1:13 16375:16375" x14ac:dyDescent="0.25">
      <c r="A43" s="73"/>
      <c r="B43" s="73"/>
      <c r="C43" s="81"/>
      <c r="D43" s="214"/>
      <c r="E43" s="84"/>
      <c r="F43" s="84"/>
      <c r="G43" s="189"/>
      <c r="H43" s="84"/>
      <c r="I43" s="84"/>
      <c r="J43" s="84"/>
      <c r="K43" s="408"/>
      <c r="L43" s="426"/>
    </row>
    <row r="44" spans="1:13 16375:16375" x14ac:dyDescent="0.25">
      <c r="A44" s="73"/>
      <c r="B44" s="73" t="s">
        <v>53</v>
      </c>
      <c r="C44" s="86" t="s">
        <v>54</v>
      </c>
      <c r="D44" s="214"/>
      <c r="E44" s="84"/>
      <c r="F44" s="84"/>
      <c r="G44" s="189"/>
      <c r="H44" s="84"/>
      <c r="I44" s="84"/>
      <c r="J44" s="84"/>
      <c r="K44" s="408"/>
      <c r="L44" s="426"/>
    </row>
    <row r="45" spans="1:13 16375:16375" x14ac:dyDescent="0.25">
      <c r="A45" s="73"/>
      <c r="B45" s="73"/>
      <c r="C45" s="86"/>
      <c r="D45" s="214"/>
      <c r="E45" s="84"/>
      <c r="F45" s="84"/>
      <c r="G45" s="189"/>
      <c r="H45" s="84"/>
      <c r="I45" s="84"/>
      <c r="J45" s="84"/>
      <c r="K45" s="408"/>
      <c r="L45" s="426"/>
    </row>
    <row r="46" spans="1:13 16375:16375" x14ac:dyDescent="0.25">
      <c r="A46" s="73"/>
      <c r="B46" s="73"/>
      <c r="C46" s="77" t="s">
        <v>55</v>
      </c>
      <c r="D46" s="225"/>
      <c r="E46" s="157"/>
      <c r="F46" s="157"/>
      <c r="G46" s="204"/>
      <c r="H46" s="157"/>
      <c r="I46" s="157"/>
      <c r="J46" s="157"/>
      <c r="K46" s="412"/>
      <c r="L46" s="429"/>
    </row>
    <row r="47" spans="1:13 16375:16375" ht="15" customHeight="1" x14ac:dyDescent="0.25">
      <c r="A47" s="85"/>
      <c r="B47" s="73"/>
      <c r="C47" s="77" t="s">
        <v>56</v>
      </c>
      <c r="D47" s="226"/>
      <c r="E47" s="151"/>
      <c r="F47" s="151"/>
      <c r="G47" s="205"/>
      <c r="H47" s="151"/>
      <c r="I47" s="151"/>
      <c r="J47" s="151"/>
      <c r="K47" s="410"/>
      <c r="L47" s="428"/>
      <c r="M47" s="352"/>
    </row>
    <row r="48" spans="1:13 16375:16375" ht="15" customHeight="1" x14ac:dyDescent="0.25">
      <c r="A48" s="85"/>
      <c r="B48" s="73"/>
      <c r="C48" s="158" t="s">
        <v>57</v>
      </c>
      <c r="D48" s="227"/>
      <c r="E48" s="141"/>
      <c r="F48" s="141"/>
      <c r="G48" s="206"/>
      <c r="H48" s="141"/>
      <c r="I48" s="141"/>
      <c r="J48" s="141"/>
      <c r="K48" s="410"/>
      <c r="L48" s="428"/>
      <c r="M48" s="352"/>
    </row>
    <row r="49" spans="1:13" ht="15" customHeight="1" x14ac:dyDescent="0.25">
      <c r="A49" s="85"/>
      <c r="B49" s="73"/>
      <c r="C49" s="158" t="s">
        <v>58</v>
      </c>
      <c r="D49" s="227"/>
      <c r="E49" s="141"/>
      <c r="F49" s="141"/>
      <c r="G49" s="206"/>
      <c r="H49" s="141"/>
      <c r="I49" s="141"/>
      <c r="J49" s="141"/>
      <c r="K49" s="410"/>
      <c r="L49" s="428"/>
      <c r="M49" s="352"/>
    </row>
    <row r="50" spans="1:13" ht="14.25" customHeight="1" x14ac:dyDescent="0.25">
      <c r="A50" s="85"/>
      <c r="C50" s="158" t="s">
        <v>59</v>
      </c>
      <c r="D50" s="227"/>
      <c r="E50" s="141"/>
      <c r="F50" s="141"/>
      <c r="G50" s="206"/>
      <c r="H50" s="141"/>
      <c r="I50" s="141"/>
      <c r="J50" s="141"/>
      <c r="K50" s="413"/>
      <c r="L50" s="430"/>
      <c r="M50" s="352"/>
    </row>
    <row r="51" spans="1:13" x14ac:dyDescent="0.25">
      <c r="A51" s="85"/>
      <c r="B51" s="110"/>
      <c r="C51" s="77"/>
      <c r="D51" s="222"/>
      <c r="E51" s="80"/>
      <c r="F51" s="80"/>
      <c r="G51" s="201"/>
      <c r="H51" s="80"/>
      <c r="I51" s="80"/>
      <c r="J51" s="80"/>
      <c r="K51" s="410"/>
      <c r="L51" s="428"/>
      <c r="M51" s="352"/>
    </row>
    <row r="52" spans="1:13" x14ac:dyDescent="0.25">
      <c r="A52" s="85"/>
      <c r="B52" s="112" t="s">
        <v>60</v>
      </c>
      <c r="C52" s="113"/>
      <c r="D52" s="228">
        <f>SUM(D48:D51)</f>
        <v>0</v>
      </c>
      <c r="E52" s="163">
        <f>SUM(E48:E51)</f>
        <v>0</v>
      </c>
      <c r="F52" s="163">
        <f t="shared" ref="F52" si="6">SUM(F48:F51)</f>
        <v>0</v>
      </c>
      <c r="G52" s="207">
        <f>SUM(G48:G51)</f>
        <v>0</v>
      </c>
      <c r="H52" s="163">
        <f>SUM(H48:H51)</f>
        <v>0</v>
      </c>
      <c r="I52" s="163">
        <f>SUM(I48:I51)</f>
        <v>0</v>
      </c>
      <c r="J52" s="163">
        <f>SUM(J48:J51)</f>
        <v>0</v>
      </c>
      <c r="K52" s="410"/>
      <c r="L52" s="428"/>
      <c r="M52" s="352"/>
    </row>
    <row r="53" spans="1:13" ht="15.75" customHeight="1" x14ac:dyDescent="0.25">
      <c r="B53" s="314" t="s">
        <v>49</v>
      </c>
      <c r="C53" s="315"/>
      <c r="D53" s="316"/>
      <c r="E53" s="317" t="e">
        <f>(E52-D52)/D52</f>
        <v>#DIV/0!</v>
      </c>
      <c r="F53" s="317" t="e">
        <f t="shared" ref="F53" si="7">(F52-E52)/E52</f>
        <v>#DIV/0!</v>
      </c>
      <c r="G53" s="318" t="e">
        <f t="shared" ref="G53" si="8">(G52-F52)/F52</f>
        <v>#DIV/0!</v>
      </c>
      <c r="H53" s="317" t="e">
        <f t="shared" ref="H53" si="9">(H52-G52)/G52</f>
        <v>#DIV/0!</v>
      </c>
      <c r="I53" s="317" t="e">
        <f t="shared" ref="I53" si="10">(I52-H52)/H52</f>
        <v>#DIV/0!</v>
      </c>
      <c r="J53" s="317" t="e">
        <f t="shared" ref="J53" si="11">(J52-I52)/I52</f>
        <v>#DIV/0!</v>
      </c>
      <c r="K53" s="414"/>
      <c r="L53" s="431"/>
      <c r="M53" s="354"/>
    </row>
    <row r="54" spans="1:13" ht="15.75" customHeight="1" x14ac:dyDescent="0.25">
      <c r="B54" s="73"/>
      <c r="C54" s="79" t="s">
        <v>61</v>
      </c>
      <c r="D54" s="222"/>
      <c r="E54" s="156"/>
      <c r="F54" s="156"/>
      <c r="G54" s="200"/>
      <c r="H54" s="156"/>
      <c r="I54" s="156"/>
      <c r="J54" s="156"/>
      <c r="K54" s="414"/>
      <c r="L54" s="431"/>
      <c r="M54" s="354"/>
    </row>
    <row r="55" spans="1:13" x14ac:dyDescent="0.25">
      <c r="D55" s="222"/>
      <c r="E55" s="83"/>
      <c r="F55" s="83"/>
      <c r="G55" s="203"/>
      <c r="H55" s="83"/>
      <c r="I55" s="83"/>
      <c r="J55" s="83"/>
      <c r="K55" s="408"/>
      <c r="L55" s="426"/>
    </row>
    <row r="56" spans="1:13" x14ac:dyDescent="0.25">
      <c r="A56" s="85"/>
      <c r="B56" s="73" t="s">
        <v>62</v>
      </c>
      <c r="C56" s="77" t="s">
        <v>63</v>
      </c>
      <c r="D56" s="229"/>
      <c r="E56" s="169"/>
      <c r="F56" s="169"/>
      <c r="G56" s="208"/>
      <c r="H56" s="169"/>
      <c r="I56" s="169"/>
      <c r="J56" s="169"/>
      <c r="K56" s="410"/>
      <c r="L56" s="428"/>
      <c r="M56" s="352"/>
    </row>
    <row r="57" spans="1:13" x14ac:dyDescent="0.25">
      <c r="A57" s="85"/>
      <c r="B57" s="73"/>
      <c r="C57" s="158" t="s">
        <v>64</v>
      </c>
      <c r="D57" s="227"/>
      <c r="E57" s="141"/>
      <c r="F57" s="141"/>
      <c r="G57" s="206"/>
      <c r="H57" s="141"/>
      <c r="I57" s="141"/>
      <c r="J57" s="141"/>
      <c r="K57" s="410"/>
      <c r="L57" s="428"/>
      <c r="M57" s="352"/>
    </row>
    <row r="58" spans="1:13" x14ac:dyDescent="0.25">
      <c r="A58" s="85"/>
      <c r="B58" s="73"/>
      <c r="C58" s="158" t="s">
        <v>65</v>
      </c>
      <c r="D58" s="227"/>
      <c r="E58" s="141"/>
      <c r="F58" s="141"/>
      <c r="G58" s="206"/>
      <c r="H58" s="141"/>
      <c r="I58" s="141"/>
      <c r="J58" s="141"/>
      <c r="K58" s="410"/>
      <c r="L58" s="428"/>
      <c r="M58" s="352"/>
    </row>
    <row r="59" spans="1:13" x14ac:dyDescent="0.25">
      <c r="A59" s="85"/>
      <c r="B59" s="85"/>
      <c r="C59" s="158" t="s">
        <v>66</v>
      </c>
      <c r="D59" s="227"/>
      <c r="E59" s="141"/>
      <c r="F59" s="141"/>
      <c r="G59" s="206"/>
      <c r="H59" s="141"/>
      <c r="I59" s="141"/>
      <c r="J59" s="141"/>
      <c r="K59" s="410"/>
      <c r="L59" s="428"/>
      <c r="M59" s="352"/>
    </row>
    <row r="60" spans="1:13" x14ac:dyDescent="0.25">
      <c r="C60" s="81"/>
      <c r="D60" s="222"/>
      <c r="E60" s="80"/>
      <c r="F60" s="80"/>
      <c r="G60" s="201"/>
      <c r="H60" s="80"/>
      <c r="I60" s="80"/>
      <c r="J60" s="80"/>
      <c r="K60" s="410"/>
      <c r="L60" s="428"/>
      <c r="M60" s="352"/>
    </row>
    <row r="61" spans="1:13" x14ac:dyDescent="0.25">
      <c r="A61" s="85"/>
      <c r="B61" s="112" t="s">
        <v>67</v>
      </c>
      <c r="C61" s="113"/>
      <c r="D61" s="228">
        <f>SUM(D57:D59)</f>
        <v>0</v>
      </c>
      <c r="E61" s="163">
        <f t="shared" ref="E61:J61" si="12">SUM(E57:E59)</f>
        <v>0</v>
      </c>
      <c r="F61" s="163">
        <f t="shared" si="12"/>
        <v>0</v>
      </c>
      <c r="G61" s="207">
        <f t="shared" si="12"/>
        <v>0</v>
      </c>
      <c r="H61" s="163">
        <f t="shared" si="12"/>
        <v>0</v>
      </c>
      <c r="I61" s="163">
        <f t="shared" si="12"/>
        <v>0</v>
      </c>
      <c r="J61" s="163">
        <f t="shared" si="12"/>
        <v>0</v>
      </c>
      <c r="K61" s="415"/>
      <c r="L61" s="432"/>
      <c r="M61" s="355"/>
    </row>
    <row r="62" spans="1:13" x14ac:dyDescent="0.25">
      <c r="B62" s="314" t="s">
        <v>49</v>
      </c>
      <c r="C62" s="319"/>
      <c r="D62" s="316"/>
      <c r="E62" s="317" t="e">
        <f>(E61-D61)/D61</f>
        <v>#DIV/0!</v>
      </c>
      <c r="F62" s="317" t="e">
        <f t="shared" ref="F62" si="13">(F61-E61)/E61</f>
        <v>#DIV/0!</v>
      </c>
      <c r="G62" s="318" t="e">
        <f t="shared" ref="G62" si="14">(G61-F61)/F61</f>
        <v>#DIV/0!</v>
      </c>
      <c r="H62" s="317" t="e">
        <f t="shared" ref="H62" si="15">(H61-G61)/G61</f>
        <v>#DIV/0!</v>
      </c>
      <c r="I62" s="317" t="e">
        <f t="shared" ref="I62" si="16">(I61-H61)/H61</f>
        <v>#DIV/0!</v>
      </c>
      <c r="J62" s="317" t="e">
        <f t="shared" ref="J62" si="17">(J61-I61)/I61</f>
        <v>#DIV/0!</v>
      </c>
      <c r="K62" s="410"/>
      <c r="L62" s="428"/>
      <c r="M62" s="352"/>
    </row>
    <row r="63" spans="1:13" x14ac:dyDescent="0.25">
      <c r="A63" s="85"/>
      <c r="B63" s="85"/>
      <c r="C63" s="79"/>
      <c r="D63" s="222"/>
      <c r="E63" s="80"/>
      <c r="F63" s="80"/>
      <c r="G63" s="201"/>
      <c r="H63" s="80"/>
      <c r="I63" s="80"/>
      <c r="J63" s="80"/>
      <c r="K63" s="410"/>
      <c r="L63" s="428"/>
      <c r="M63" s="352"/>
    </row>
    <row r="64" spans="1:13" ht="27.75" customHeight="1" x14ac:dyDescent="0.25">
      <c r="A64" s="85"/>
      <c r="B64" s="85"/>
      <c r="C64" s="161" t="s">
        <v>68</v>
      </c>
      <c r="D64" s="222"/>
      <c r="E64" s="80"/>
      <c r="F64" s="80"/>
      <c r="G64" s="201"/>
      <c r="H64" s="80"/>
      <c r="I64" s="80"/>
      <c r="J64" s="80"/>
      <c r="K64" s="410"/>
      <c r="L64" s="428"/>
      <c r="M64" s="352"/>
    </row>
    <row r="65" spans="1:13" ht="15.75" x14ac:dyDescent="0.25">
      <c r="A65" s="85"/>
      <c r="B65" s="73" t="s">
        <v>69</v>
      </c>
      <c r="C65" s="160" t="s">
        <v>70</v>
      </c>
      <c r="D65" s="222"/>
      <c r="E65" s="80"/>
      <c r="F65" s="80"/>
      <c r="G65" s="201"/>
      <c r="H65" s="80"/>
      <c r="I65" s="80"/>
      <c r="J65" s="80"/>
      <c r="K65" s="410"/>
      <c r="L65" s="428"/>
      <c r="M65" s="352"/>
    </row>
    <row r="66" spans="1:13" x14ac:dyDescent="0.25">
      <c r="A66" s="85"/>
      <c r="B66" s="73"/>
      <c r="C66" s="77" t="s">
        <v>71</v>
      </c>
      <c r="D66" s="227"/>
      <c r="E66" s="141"/>
      <c r="F66" s="141"/>
      <c r="G66" s="206"/>
      <c r="H66" s="141"/>
      <c r="I66" s="141"/>
      <c r="J66" s="141"/>
      <c r="K66" s="410"/>
      <c r="L66" s="428"/>
      <c r="M66" s="352"/>
    </row>
    <row r="67" spans="1:13" x14ac:dyDescent="0.25">
      <c r="A67" s="85"/>
      <c r="B67" s="85"/>
      <c r="C67" s="77" t="s">
        <v>72</v>
      </c>
      <c r="D67" s="227"/>
      <c r="E67" s="141"/>
      <c r="F67" s="141"/>
      <c r="G67" s="206"/>
      <c r="H67" s="141"/>
      <c r="I67" s="141"/>
      <c r="J67" s="141"/>
      <c r="K67" s="410"/>
      <c r="L67" s="428"/>
      <c r="M67" s="352"/>
    </row>
    <row r="68" spans="1:13" x14ac:dyDescent="0.25">
      <c r="A68" s="85"/>
      <c r="B68" s="85"/>
      <c r="C68" s="81"/>
      <c r="D68" s="222"/>
      <c r="E68" s="80"/>
      <c r="F68" s="80"/>
      <c r="G68" s="201"/>
      <c r="H68" s="80"/>
      <c r="I68" s="80"/>
      <c r="J68" s="80"/>
      <c r="K68" s="410"/>
      <c r="L68" s="428"/>
      <c r="M68" s="352"/>
    </row>
    <row r="69" spans="1:13" x14ac:dyDescent="0.25">
      <c r="A69" s="85"/>
      <c r="B69" s="112" t="s">
        <v>73</v>
      </c>
      <c r="C69" s="113"/>
      <c r="D69" s="228">
        <f>SUM(D66:D67)</f>
        <v>0</v>
      </c>
      <c r="E69" s="163">
        <f t="shared" ref="E69:J69" si="18">SUM(E66:E67)</f>
        <v>0</v>
      </c>
      <c r="F69" s="163">
        <f t="shared" si="18"/>
        <v>0</v>
      </c>
      <c r="G69" s="207">
        <f t="shared" si="18"/>
        <v>0</v>
      </c>
      <c r="H69" s="163">
        <f t="shared" si="18"/>
        <v>0</v>
      </c>
      <c r="I69" s="163">
        <f t="shared" si="18"/>
        <v>0</v>
      </c>
      <c r="J69" s="163">
        <f t="shared" si="18"/>
        <v>0</v>
      </c>
      <c r="K69" s="410"/>
      <c r="L69" s="428"/>
      <c r="M69" s="352"/>
    </row>
    <row r="70" spans="1:13" x14ac:dyDescent="0.25">
      <c r="A70" s="85"/>
      <c r="B70" s="314" t="s">
        <v>49</v>
      </c>
      <c r="C70" s="315"/>
      <c r="D70" s="316"/>
      <c r="E70" s="317" t="e">
        <f>(E69-D69)/D69</f>
        <v>#DIV/0!</v>
      </c>
      <c r="F70" s="317" t="e">
        <f t="shared" ref="F70" si="19">(F69-E69)/E69</f>
        <v>#DIV/0!</v>
      </c>
      <c r="G70" s="318" t="e">
        <f t="shared" ref="G70" si="20">(G69-F69)/F69</f>
        <v>#DIV/0!</v>
      </c>
      <c r="H70" s="317" t="e">
        <f t="shared" ref="H70" si="21">(H69-G69)/G69</f>
        <v>#DIV/0!</v>
      </c>
      <c r="I70" s="317" t="e">
        <f t="shared" ref="I70" si="22">(I69-H69)/H69</f>
        <v>#DIV/0!</v>
      </c>
      <c r="J70" s="317" t="e">
        <f t="shared" ref="J70" si="23">(J69-I69)/I69</f>
        <v>#DIV/0!</v>
      </c>
      <c r="K70" s="410"/>
      <c r="L70" s="428"/>
      <c r="M70" s="352"/>
    </row>
    <row r="71" spans="1:13" ht="14.25" customHeight="1" x14ac:dyDescent="0.25">
      <c r="B71" s="89"/>
      <c r="C71" s="86"/>
      <c r="D71" s="230"/>
      <c r="E71" s="87"/>
      <c r="F71" s="88"/>
      <c r="G71" s="209"/>
      <c r="H71" s="88"/>
      <c r="I71" s="88"/>
      <c r="J71" s="88"/>
      <c r="K71" s="416"/>
      <c r="L71" s="433"/>
      <c r="M71" s="352"/>
    </row>
    <row r="72" spans="1:13" ht="14.25" customHeight="1" x14ac:dyDescent="0.25">
      <c r="A72" s="47"/>
      <c r="B72" s="73" t="s">
        <v>74</v>
      </c>
      <c r="C72" s="161" t="s">
        <v>75</v>
      </c>
      <c r="D72" s="222"/>
      <c r="E72" s="80"/>
      <c r="F72" s="80"/>
      <c r="G72" s="201"/>
      <c r="H72" s="80"/>
      <c r="I72" s="80"/>
      <c r="J72" s="80"/>
      <c r="K72" s="410"/>
      <c r="L72" s="428"/>
      <c r="M72" s="352"/>
    </row>
    <row r="73" spans="1:13" ht="14.25" customHeight="1" x14ac:dyDescent="0.25">
      <c r="A73" s="89"/>
      <c r="B73" s="90"/>
      <c r="C73" s="158" t="s">
        <v>76</v>
      </c>
      <c r="D73" s="227"/>
      <c r="E73" s="141"/>
      <c r="F73" s="141"/>
      <c r="G73" s="206"/>
      <c r="H73" s="141"/>
      <c r="I73" s="141"/>
      <c r="J73" s="141"/>
      <c r="K73" s="410"/>
      <c r="L73" s="428"/>
      <c r="M73" s="352"/>
    </row>
    <row r="74" spans="1:13" ht="14.25" customHeight="1" x14ac:dyDescent="0.25">
      <c r="A74" s="90"/>
      <c r="C74" s="158" t="s">
        <v>77</v>
      </c>
      <c r="D74" s="227"/>
      <c r="E74" s="141"/>
      <c r="F74" s="141"/>
      <c r="G74" s="206"/>
      <c r="H74" s="141"/>
      <c r="I74" s="141"/>
      <c r="J74" s="141"/>
      <c r="K74" s="410"/>
      <c r="L74" s="428"/>
      <c r="M74" s="352"/>
    </row>
    <row r="75" spans="1:13" ht="14.25" customHeight="1" x14ac:dyDescent="0.25">
      <c r="A75" s="90"/>
      <c r="B75" s="90"/>
      <c r="C75" s="158" t="s">
        <v>78</v>
      </c>
      <c r="D75" s="227"/>
      <c r="E75" s="141"/>
      <c r="F75" s="141"/>
      <c r="G75" s="206"/>
      <c r="H75" s="141"/>
      <c r="I75" s="141"/>
      <c r="J75" s="141"/>
      <c r="K75" s="410"/>
      <c r="L75" s="428"/>
      <c r="M75" s="352"/>
    </row>
    <row r="76" spans="1:13" x14ac:dyDescent="0.25">
      <c r="C76" s="86"/>
      <c r="D76" s="222"/>
      <c r="E76" s="80"/>
      <c r="F76" s="80"/>
      <c r="G76" s="201"/>
      <c r="H76" s="80"/>
      <c r="I76" s="80"/>
      <c r="J76" s="80"/>
      <c r="K76" s="410"/>
      <c r="L76" s="428"/>
      <c r="M76" s="352"/>
    </row>
    <row r="77" spans="1:13" x14ac:dyDescent="0.25">
      <c r="B77" s="112" t="s">
        <v>79</v>
      </c>
      <c r="C77" s="113"/>
      <c r="D77" s="228">
        <f>SUM(D73:D75)</f>
        <v>0</v>
      </c>
      <c r="E77" s="163">
        <f>SUM(E73:E75)</f>
        <v>0</v>
      </c>
      <c r="F77" s="163">
        <f t="shared" ref="F77:J77" si="24">SUM(F73:F75)</f>
        <v>0</v>
      </c>
      <c r="G77" s="207">
        <f t="shared" si="24"/>
        <v>0</v>
      </c>
      <c r="H77" s="163">
        <f t="shared" si="24"/>
        <v>0</v>
      </c>
      <c r="I77" s="163">
        <f t="shared" si="24"/>
        <v>0</v>
      </c>
      <c r="J77" s="163">
        <f t="shared" si="24"/>
        <v>0</v>
      </c>
      <c r="K77" s="410"/>
      <c r="L77" s="428"/>
      <c r="M77" s="352"/>
    </row>
    <row r="78" spans="1:13" x14ac:dyDescent="0.25">
      <c r="B78" s="314" t="s">
        <v>49</v>
      </c>
      <c r="C78" s="315"/>
      <c r="D78" s="316"/>
      <c r="E78" s="317" t="e">
        <f>(E77-D77)/D77</f>
        <v>#DIV/0!</v>
      </c>
      <c r="F78" s="317" t="e">
        <f t="shared" ref="F78" si="25">(F77-E77)/E77</f>
        <v>#DIV/0!</v>
      </c>
      <c r="G78" s="318" t="e">
        <f t="shared" ref="G78" si="26">(G77-F77)/F77</f>
        <v>#DIV/0!</v>
      </c>
      <c r="H78" s="317" t="e">
        <f t="shared" ref="H78" si="27">(H77-G77)/G77</f>
        <v>#DIV/0!</v>
      </c>
      <c r="I78" s="317" t="e">
        <f t="shared" ref="I78" si="28">(I77-H77)/H77</f>
        <v>#DIV/0!</v>
      </c>
      <c r="J78" s="317" t="e">
        <f t="shared" ref="J78" si="29">(J77-I77)/I77</f>
        <v>#DIV/0!</v>
      </c>
      <c r="K78" s="410"/>
      <c r="L78" s="428"/>
      <c r="M78" s="352"/>
    </row>
    <row r="79" spans="1:13" ht="11.25" customHeight="1" x14ac:dyDescent="0.25">
      <c r="C79" s="79"/>
      <c r="D79" s="222"/>
      <c r="E79" s="80"/>
      <c r="F79" s="80"/>
      <c r="G79" s="201"/>
      <c r="H79" s="80"/>
      <c r="I79" s="80"/>
      <c r="J79" s="80"/>
      <c r="K79" s="410"/>
      <c r="L79" s="428"/>
      <c r="M79" s="352"/>
    </row>
    <row r="80" spans="1:13" ht="11.25" customHeight="1" x14ac:dyDescent="0.25">
      <c r="C80" s="79"/>
      <c r="D80" s="222"/>
      <c r="E80" s="80"/>
      <c r="F80" s="80"/>
      <c r="G80" s="201"/>
      <c r="H80" s="80"/>
      <c r="I80" s="80"/>
      <c r="J80" s="80"/>
      <c r="K80" s="410"/>
      <c r="L80" s="428"/>
      <c r="M80" s="352"/>
    </row>
    <row r="81" spans="1:13" x14ac:dyDescent="0.25">
      <c r="B81" s="109" t="s">
        <v>80</v>
      </c>
      <c r="C81" s="79" t="s">
        <v>81</v>
      </c>
      <c r="D81" s="222"/>
      <c r="E81" s="83"/>
      <c r="F81" s="83"/>
      <c r="G81" s="203"/>
      <c r="H81" s="83"/>
      <c r="I81" s="83"/>
      <c r="J81" s="83"/>
      <c r="K81" s="410"/>
      <c r="L81" s="428"/>
      <c r="M81" s="352"/>
    </row>
    <row r="82" spans="1:13" ht="15" customHeight="1" x14ac:dyDescent="0.25">
      <c r="C82" s="86"/>
      <c r="D82" s="222"/>
      <c r="E82" s="80"/>
      <c r="F82" s="80"/>
      <c r="G82" s="201"/>
      <c r="H82" s="80"/>
      <c r="I82" s="80"/>
      <c r="J82" s="80"/>
      <c r="K82" s="410"/>
      <c r="L82" s="428"/>
      <c r="M82" s="352"/>
    </row>
    <row r="83" spans="1:13" x14ac:dyDescent="0.25">
      <c r="C83" s="158" t="s">
        <v>82</v>
      </c>
      <c r="D83" s="227"/>
      <c r="E83" s="141"/>
      <c r="F83" s="141"/>
      <c r="G83" s="206"/>
      <c r="H83" s="141"/>
      <c r="I83" s="141"/>
      <c r="J83" s="141"/>
      <c r="K83" s="410"/>
      <c r="L83" s="428"/>
      <c r="M83" s="352"/>
    </row>
    <row r="84" spans="1:13" x14ac:dyDescent="0.25">
      <c r="C84" s="158" t="s">
        <v>83</v>
      </c>
      <c r="D84" s="227"/>
      <c r="E84" s="141"/>
      <c r="F84" s="141"/>
      <c r="G84" s="206"/>
      <c r="H84" s="141"/>
      <c r="I84" s="141"/>
      <c r="J84" s="141"/>
      <c r="K84" s="410"/>
      <c r="L84" s="428"/>
      <c r="M84" s="352"/>
    </row>
    <row r="85" spans="1:13" x14ac:dyDescent="0.25">
      <c r="C85" s="158" t="s">
        <v>84</v>
      </c>
      <c r="D85" s="227"/>
      <c r="E85" s="141"/>
      <c r="F85" s="141"/>
      <c r="G85" s="206"/>
      <c r="H85" s="141"/>
      <c r="I85" s="141"/>
      <c r="J85" s="141"/>
      <c r="K85" s="410"/>
      <c r="L85" s="428"/>
      <c r="M85" s="352"/>
    </row>
    <row r="86" spans="1:13" x14ac:dyDescent="0.25">
      <c r="C86" s="86"/>
      <c r="D86" s="222"/>
      <c r="E86" s="80"/>
      <c r="F86" s="80"/>
      <c r="G86" s="201"/>
      <c r="H86" s="80"/>
      <c r="I86" s="80"/>
      <c r="J86" s="80"/>
      <c r="K86" s="410"/>
      <c r="L86" s="428"/>
      <c r="M86" s="352"/>
    </row>
    <row r="87" spans="1:13" x14ac:dyDescent="0.25">
      <c r="B87" s="112" t="s">
        <v>85</v>
      </c>
      <c r="C87" s="113"/>
      <c r="D87" s="228">
        <f>SUM(D83:D85)</f>
        <v>0</v>
      </c>
      <c r="E87" s="163">
        <f t="shared" ref="E87:J87" si="30">SUM(E83:E85)</f>
        <v>0</v>
      </c>
      <c r="F87" s="163">
        <f t="shared" si="30"/>
        <v>0</v>
      </c>
      <c r="G87" s="207">
        <f t="shared" si="30"/>
        <v>0</v>
      </c>
      <c r="H87" s="163">
        <f t="shared" si="30"/>
        <v>0</v>
      </c>
      <c r="I87" s="163">
        <f t="shared" si="30"/>
        <v>0</v>
      </c>
      <c r="J87" s="163">
        <f t="shared" si="30"/>
        <v>0</v>
      </c>
      <c r="K87" s="410"/>
      <c r="L87" s="428"/>
      <c r="M87" s="352"/>
    </row>
    <row r="88" spans="1:13" x14ac:dyDescent="0.25">
      <c r="B88" s="314" t="s">
        <v>49</v>
      </c>
      <c r="C88" s="315"/>
      <c r="D88" s="316"/>
      <c r="E88" s="317" t="e">
        <f>(E87-D87)/D87</f>
        <v>#DIV/0!</v>
      </c>
      <c r="F88" s="317" t="e">
        <f t="shared" ref="F88" si="31">(F87-E87)/E87</f>
        <v>#DIV/0!</v>
      </c>
      <c r="G88" s="318" t="e">
        <f t="shared" ref="G88" si="32">(G87-F87)/F87</f>
        <v>#DIV/0!</v>
      </c>
      <c r="H88" s="317" t="e">
        <f t="shared" ref="H88" si="33">(H87-G87)/G87</f>
        <v>#DIV/0!</v>
      </c>
      <c r="I88" s="317" t="e">
        <f t="shared" ref="I88" si="34">(I87-H87)/H87</f>
        <v>#DIV/0!</v>
      </c>
      <c r="J88" s="317" t="e">
        <f t="shared" ref="J88" si="35">(J87-I87)/I87</f>
        <v>#DIV/0!</v>
      </c>
      <c r="K88" s="410"/>
      <c r="L88" s="428"/>
      <c r="M88" s="352"/>
    </row>
    <row r="89" spans="1:13" ht="11.25" customHeight="1" x14ac:dyDescent="0.25">
      <c r="C89" s="79"/>
      <c r="D89" s="222"/>
      <c r="E89" s="80"/>
      <c r="F89" s="80"/>
      <c r="G89" s="201"/>
      <c r="H89" s="80"/>
      <c r="I89" s="80"/>
      <c r="J89" s="80"/>
      <c r="K89" s="410"/>
      <c r="L89" s="428"/>
      <c r="M89" s="352"/>
    </row>
    <row r="90" spans="1:13" x14ac:dyDescent="0.25">
      <c r="B90" s="109" t="s">
        <v>86</v>
      </c>
      <c r="C90" s="79" t="s">
        <v>87</v>
      </c>
      <c r="D90" s="222"/>
      <c r="E90" s="80"/>
      <c r="F90" s="80"/>
      <c r="G90" s="201"/>
      <c r="H90" s="80"/>
      <c r="I90" s="80"/>
      <c r="J90" s="80"/>
      <c r="K90" s="410"/>
      <c r="L90" s="428"/>
      <c r="M90" s="352"/>
    </row>
    <row r="91" spans="1:13" x14ac:dyDescent="0.25">
      <c r="C91" s="79"/>
      <c r="D91" s="222"/>
      <c r="E91" s="80"/>
      <c r="F91" s="80"/>
      <c r="G91" s="201"/>
      <c r="H91" s="80"/>
      <c r="I91" s="80"/>
      <c r="J91" s="80"/>
      <c r="K91" s="410"/>
      <c r="L91" s="428"/>
      <c r="M91" s="352"/>
    </row>
    <row r="92" spans="1:13" x14ac:dyDescent="0.25">
      <c r="C92" s="158" t="s">
        <v>88</v>
      </c>
      <c r="D92" s="227"/>
      <c r="E92" s="141"/>
      <c r="F92" s="141"/>
      <c r="G92" s="206"/>
      <c r="H92" s="141"/>
      <c r="I92" s="141"/>
      <c r="J92" s="141"/>
      <c r="K92" s="410"/>
      <c r="L92" s="428"/>
      <c r="M92" s="352"/>
    </row>
    <row r="93" spans="1:13" x14ac:dyDescent="0.25">
      <c r="C93" s="158" t="s">
        <v>89</v>
      </c>
      <c r="D93" s="227"/>
      <c r="E93" s="141"/>
      <c r="F93" s="141"/>
      <c r="G93" s="206"/>
      <c r="H93" s="141"/>
      <c r="I93" s="141"/>
      <c r="J93" s="141"/>
      <c r="K93" s="410"/>
      <c r="L93" s="428"/>
      <c r="M93" s="352"/>
    </row>
    <row r="94" spans="1:13" x14ac:dyDescent="0.25">
      <c r="C94" s="86"/>
      <c r="D94" s="222"/>
      <c r="E94" s="80"/>
      <c r="F94" s="80"/>
      <c r="G94" s="201"/>
      <c r="H94" s="80"/>
      <c r="I94" s="80"/>
      <c r="J94" s="80"/>
      <c r="K94" s="410"/>
      <c r="L94" s="428"/>
      <c r="M94" s="352"/>
    </row>
    <row r="95" spans="1:13" x14ac:dyDescent="0.25">
      <c r="A95" s="90"/>
      <c r="B95" s="90"/>
      <c r="C95" s="79"/>
      <c r="D95" s="222"/>
      <c r="E95" s="80"/>
      <c r="F95" s="80"/>
      <c r="G95" s="201"/>
      <c r="H95" s="80"/>
      <c r="I95" s="80"/>
      <c r="J95" s="80"/>
      <c r="K95" s="410"/>
      <c r="L95" s="428"/>
      <c r="M95" s="352"/>
    </row>
    <row r="96" spans="1:13" x14ac:dyDescent="0.25">
      <c r="A96" s="90"/>
      <c r="B96" s="112" t="s">
        <v>90</v>
      </c>
      <c r="C96" s="113"/>
      <c r="D96" s="228">
        <f>SUM(D92:D93)</f>
        <v>0</v>
      </c>
      <c r="E96" s="163">
        <f t="shared" ref="E96:J96" si="36">SUM(E92:E93)</f>
        <v>0</v>
      </c>
      <c r="F96" s="163">
        <f t="shared" si="36"/>
        <v>0</v>
      </c>
      <c r="G96" s="207">
        <f t="shared" si="36"/>
        <v>0</v>
      </c>
      <c r="H96" s="163">
        <f t="shared" si="36"/>
        <v>0</v>
      </c>
      <c r="I96" s="163">
        <f t="shared" si="36"/>
        <v>0</v>
      </c>
      <c r="J96" s="163">
        <f t="shared" si="36"/>
        <v>0</v>
      </c>
      <c r="K96" s="410"/>
      <c r="L96" s="428"/>
      <c r="M96" s="352"/>
    </row>
    <row r="97" spans="1:13" x14ac:dyDescent="0.25">
      <c r="B97" s="314" t="s">
        <v>49</v>
      </c>
      <c r="C97" s="315"/>
      <c r="D97" s="316"/>
      <c r="E97" s="317" t="e">
        <f>(E96-D96)/D96</f>
        <v>#DIV/0!</v>
      </c>
      <c r="F97" s="317" t="e">
        <f t="shared" ref="F97" si="37">(F96-E96)/E96</f>
        <v>#DIV/0!</v>
      </c>
      <c r="G97" s="318" t="e">
        <f t="shared" ref="G97" si="38">(G96-F96)/F96</f>
        <v>#DIV/0!</v>
      </c>
      <c r="H97" s="317" t="e">
        <f t="shared" ref="H97" si="39">(H96-G96)/G96</f>
        <v>#DIV/0!</v>
      </c>
      <c r="I97" s="317" t="e">
        <f t="shared" ref="I97" si="40">(I96-H96)/H96</f>
        <v>#DIV/0!</v>
      </c>
      <c r="J97" s="317" t="e">
        <f t="shared" ref="J97" si="41">(J96-I96)/I96</f>
        <v>#DIV/0!</v>
      </c>
      <c r="K97" s="410"/>
      <c r="L97" s="428"/>
      <c r="M97" s="352"/>
    </row>
    <row r="98" spans="1:13" x14ac:dyDescent="0.25">
      <c r="C98" s="81"/>
      <c r="D98" s="222"/>
      <c r="E98" s="83"/>
      <c r="F98" s="83"/>
      <c r="G98" s="203"/>
      <c r="H98" s="83"/>
      <c r="I98" s="83"/>
      <c r="J98" s="83"/>
      <c r="K98" s="410"/>
      <c r="L98" s="428"/>
      <c r="M98" s="352"/>
    </row>
    <row r="99" spans="1:13" x14ac:dyDescent="0.25">
      <c r="B99" s="109" t="s">
        <v>91</v>
      </c>
      <c r="C99" s="81"/>
      <c r="D99" s="222"/>
      <c r="E99" s="83"/>
      <c r="F99" s="83"/>
      <c r="G99" s="203"/>
      <c r="H99" s="83"/>
      <c r="I99" s="83"/>
      <c r="J99" s="83"/>
      <c r="K99" s="410"/>
      <c r="L99" s="428"/>
      <c r="M99" s="352"/>
    </row>
    <row r="100" spans="1:13" x14ac:dyDescent="0.25">
      <c r="C100" s="158" t="s">
        <v>92</v>
      </c>
      <c r="D100" s="227"/>
      <c r="E100" s="141"/>
      <c r="F100" s="141"/>
      <c r="G100" s="206"/>
      <c r="H100" s="141"/>
      <c r="I100" s="141"/>
      <c r="J100" s="141"/>
      <c r="K100" s="410"/>
      <c r="L100" s="428"/>
      <c r="M100" s="352"/>
    </row>
    <row r="101" spans="1:13" x14ac:dyDescent="0.25">
      <c r="C101" s="158" t="s">
        <v>93</v>
      </c>
      <c r="D101" s="227"/>
      <c r="E101" s="115"/>
      <c r="F101" s="115"/>
      <c r="G101" s="210"/>
      <c r="H101" s="115"/>
      <c r="I101" s="115"/>
      <c r="J101" s="115"/>
      <c r="K101" s="410"/>
      <c r="L101" s="428"/>
      <c r="M101" s="352"/>
    </row>
    <row r="102" spans="1:13" x14ac:dyDescent="0.25">
      <c r="C102" s="81"/>
      <c r="D102" s="222"/>
      <c r="E102" s="83"/>
      <c r="F102" s="83"/>
      <c r="G102" s="203"/>
      <c r="H102" s="83"/>
      <c r="I102" s="83"/>
      <c r="J102" s="83"/>
      <c r="K102" s="410"/>
      <c r="L102" s="428"/>
      <c r="M102" s="352"/>
    </row>
    <row r="103" spans="1:13" x14ac:dyDescent="0.25">
      <c r="A103" s="90"/>
      <c r="B103" s="112" t="s">
        <v>94</v>
      </c>
      <c r="C103" s="113"/>
      <c r="D103" s="228">
        <f>SUM(D100:D101)</f>
        <v>0</v>
      </c>
      <c r="E103" s="163">
        <f t="shared" ref="E103:J103" si="42">SUM(E100:E101)</f>
        <v>0</v>
      </c>
      <c r="F103" s="163">
        <f t="shared" si="42"/>
        <v>0</v>
      </c>
      <c r="G103" s="207">
        <f t="shared" si="42"/>
        <v>0</v>
      </c>
      <c r="H103" s="163">
        <f t="shared" si="42"/>
        <v>0</v>
      </c>
      <c r="I103" s="163">
        <f t="shared" si="42"/>
        <v>0</v>
      </c>
      <c r="J103" s="163">
        <f t="shared" si="42"/>
        <v>0</v>
      </c>
      <c r="K103" s="410"/>
      <c r="L103" s="428"/>
      <c r="M103" s="352"/>
    </row>
    <row r="104" spans="1:13" x14ac:dyDescent="0.25">
      <c r="B104" s="314" t="s">
        <v>49</v>
      </c>
      <c r="C104" s="315"/>
      <c r="D104" s="316"/>
      <c r="E104" s="317" t="e">
        <f>(E103-D103)/D103</f>
        <v>#DIV/0!</v>
      </c>
      <c r="F104" s="317" t="e">
        <f t="shared" ref="F104" si="43">(F103-E103)/E103</f>
        <v>#DIV/0!</v>
      </c>
      <c r="G104" s="318" t="e">
        <f t="shared" ref="G104" si="44">(G103-F103)/F103</f>
        <v>#DIV/0!</v>
      </c>
      <c r="H104" s="317" t="e">
        <f t="shared" ref="H104" si="45">(H103-G103)/G103</f>
        <v>#DIV/0!</v>
      </c>
      <c r="I104" s="317" t="e">
        <f t="shared" ref="I104" si="46">(I103-H103)/H103</f>
        <v>#DIV/0!</v>
      </c>
      <c r="J104" s="317" t="e">
        <f t="shared" ref="J104" si="47">(J103-I103)/I103</f>
        <v>#DIV/0!</v>
      </c>
      <c r="K104" s="410"/>
      <c r="L104" s="428"/>
      <c r="M104" s="352"/>
    </row>
    <row r="105" spans="1:13" x14ac:dyDescent="0.25">
      <c r="C105" s="79"/>
      <c r="D105" s="222"/>
      <c r="E105" s="80"/>
      <c r="F105" s="80"/>
      <c r="G105" s="201"/>
      <c r="H105" s="80"/>
      <c r="I105" s="80"/>
      <c r="J105" s="80"/>
      <c r="K105" s="410"/>
      <c r="L105" s="428"/>
      <c r="M105" s="352"/>
    </row>
    <row r="106" spans="1:13" x14ac:dyDescent="0.25">
      <c r="B106" s="109" t="s">
        <v>95</v>
      </c>
      <c r="C106" s="79" t="s">
        <v>96</v>
      </c>
      <c r="D106" s="222"/>
      <c r="E106" s="83"/>
      <c r="F106" s="83"/>
      <c r="G106" s="203"/>
      <c r="H106" s="83"/>
      <c r="I106" s="83"/>
      <c r="J106" s="83"/>
      <c r="K106" s="410"/>
      <c r="L106" s="428"/>
      <c r="M106" s="352"/>
    </row>
    <row r="107" spans="1:13" x14ac:dyDescent="0.25">
      <c r="A107" s="90"/>
      <c r="B107" s="90"/>
      <c r="C107" s="86"/>
      <c r="D107" s="222"/>
      <c r="E107" s="80"/>
      <c r="F107" s="80"/>
      <c r="G107" s="201"/>
      <c r="H107" s="80"/>
      <c r="I107" s="80"/>
      <c r="J107" s="80"/>
      <c r="K107" s="410"/>
      <c r="L107" s="428"/>
      <c r="M107" s="352"/>
    </row>
    <row r="108" spans="1:13" x14ac:dyDescent="0.25">
      <c r="A108" s="90"/>
      <c r="B108" s="90"/>
      <c r="C108" s="159" t="s">
        <v>97</v>
      </c>
      <c r="D108" s="227"/>
      <c r="E108" s="141"/>
      <c r="F108" s="141"/>
      <c r="G108" s="206"/>
      <c r="H108" s="141"/>
      <c r="I108" s="141"/>
      <c r="J108" s="141"/>
      <c r="K108" s="410"/>
      <c r="L108" s="428"/>
      <c r="M108" s="352"/>
    </row>
    <row r="109" spans="1:13" x14ac:dyDescent="0.25">
      <c r="C109" s="159" t="s">
        <v>98</v>
      </c>
      <c r="D109" s="227"/>
      <c r="E109" s="141"/>
      <c r="F109" s="141"/>
      <c r="G109" s="206"/>
      <c r="H109" s="141"/>
      <c r="I109" s="141"/>
      <c r="J109" s="141"/>
      <c r="K109" s="410"/>
      <c r="L109" s="428"/>
      <c r="M109" s="352"/>
    </row>
    <row r="110" spans="1:13" x14ac:dyDescent="0.25">
      <c r="C110" s="159" t="s">
        <v>99</v>
      </c>
      <c r="D110" s="227"/>
      <c r="E110" s="141"/>
      <c r="F110" s="141"/>
      <c r="G110" s="206"/>
      <c r="H110" s="141"/>
      <c r="I110" s="141"/>
      <c r="J110" s="141"/>
      <c r="K110" s="410"/>
      <c r="L110" s="428"/>
      <c r="M110" s="352"/>
    </row>
    <row r="111" spans="1:13" x14ac:dyDescent="0.25">
      <c r="C111" s="159" t="s">
        <v>100</v>
      </c>
      <c r="D111" s="227"/>
      <c r="E111" s="141"/>
      <c r="F111" s="141"/>
      <c r="G111" s="206"/>
      <c r="H111" s="141"/>
      <c r="I111" s="141"/>
      <c r="J111" s="141"/>
      <c r="K111" s="410"/>
      <c r="L111" s="428"/>
      <c r="M111" s="352"/>
    </row>
    <row r="112" spans="1:13" x14ac:dyDescent="0.25">
      <c r="C112" s="159" t="s">
        <v>101</v>
      </c>
      <c r="D112" s="227"/>
      <c r="E112" s="141"/>
      <c r="F112" s="141"/>
      <c r="G112" s="206"/>
      <c r="H112" s="141"/>
      <c r="I112" s="141"/>
      <c r="J112" s="141"/>
      <c r="K112" s="410"/>
      <c r="L112" s="428"/>
      <c r="M112" s="352"/>
    </row>
    <row r="113" spans="1:13" x14ac:dyDescent="0.25">
      <c r="C113" s="86"/>
      <c r="D113" s="222"/>
      <c r="E113" s="80"/>
      <c r="F113" s="80"/>
      <c r="G113" s="201"/>
      <c r="H113" s="80"/>
      <c r="I113" s="80"/>
      <c r="J113" s="80"/>
      <c r="K113" s="408"/>
      <c r="L113" s="426"/>
      <c r="M113" s="352"/>
    </row>
    <row r="114" spans="1:13" x14ac:dyDescent="0.25">
      <c r="C114" s="79"/>
      <c r="D114" s="222"/>
      <c r="E114" s="80"/>
      <c r="F114" s="80"/>
      <c r="G114" s="201"/>
      <c r="H114" s="80"/>
      <c r="I114" s="80"/>
      <c r="J114" s="80"/>
      <c r="K114" s="410"/>
      <c r="L114" s="428"/>
      <c r="M114" s="352"/>
    </row>
    <row r="115" spans="1:13" x14ac:dyDescent="0.25">
      <c r="B115" s="112" t="s">
        <v>102</v>
      </c>
      <c r="C115" s="113"/>
      <c r="D115" s="228">
        <f>SUM(D108:D112)</f>
        <v>0</v>
      </c>
      <c r="E115" s="163">
        <f t="shared" ref="E115:J115" si="48">SUM(E108:E112)</f>
        <v>0</v>
      </c>
      <c r="F115" s="163">
        <f t="shared" si="48"/>
        <v>0</v>
      </c>
      <c r="G115" s="207">
        <f t="shared" si="48"/>
        <v>0</v>
      </c>
      <c r="H115" s="163">
        <f t="shared" si="48"/>
        <v>0</v>
      </c>
      <c r="I115" s="163">
        <f t="shared" si="48"/>
        <v>0</v>
      </c>
      <c r="J115" s="163">
        <f t="shared" si="48"/>
        <v>0</v>
      </c>
      <c r="K115" s="410"/>
      <c r="L115" s="428"/>
      <c r="M115" s="352"/>
    </row>
    <row r="116" spans="1:13" x14ac:dyDescent="0.25">
      <c r="B116" s="314" t="s">
        <v>49</v>
      </c>
      <c r="C116" s="315"/>
      <c r="D116" s="316"/>
      <c r="E116" s="317" t="e">
        <f>(E115-D115)/D115</f>
        <v>#DIV/0!</v>
      </c>
      <c r="F116" s="317" t="e">
        <f t="shared" ref="F116" si="49">(F115-E115)/E115</f>
        <v>#DIV/0!</v>
      </c>
      <c r="G116" s="318" t="e">
        <f t="shared" ref="G116" si="50">(G115-F115)/F115</f>
        <v>#DIV/0!</v>
      </c>
      <c r="H116" s="317" t="e">
        <f t="shared" ref="H116" si="51">(H115-G115)/G115</f>
        <v>#DIV/0!</v>
      </c>
      <c r="I116" s="317" t="e">
        <f t="shared" ref="I116" si="52">(I115-H115)/H115</f>
        <v>#DIV/0!</v>
      </c>
      <c r="J116" s="317" t="e">
        <f t="shared" ref="J116" si="53">(J115-I115)/I115</f>
        <v>#DIV/0!</v>
      </c>
      <c r="K116" s="410"/>
      <c r="L116" s="428"/>
      <c r="M116" s="352"/>
    </row>
    <row r="117" spans="1:13" ht="15.75" thickBot="1" x14ac:dyDescent="0.3">
      <c r="C117" s="79"/>
      <c r="D117" s="222"/>
      <c r="E117" s="83"/>
      <c r="F117" s="83"/>
      <c r="G117" s="203"/>
      <c r="H117" s="83"/>
      <c r="I117" s="83"/>
      <c r="J117" s="83"/>
      <c r="K117" s="410"/>
      <c r="L117" s="428"/>
      <c r="M117" s="352"/>
    </row>
    <row r="118" spans="1:13" ht="19.5" thickBot="1" x14ac:dyDescent="0.35">
      <c r="B118" s="119" t="s">
        <v>103</v>
      </c>
      <c r="C118" s="120"/>
      <c r="D118" s="221">
        <f>+D115+D103+D96+D87+D77+D69+D61+D52</f>
        <v>0</v>
      </c>
      <c r="E118" s="165">
        <f t="shared" ref="E118:J118" si="54">+E115+E103+E96+E87+E77+E69+E61+E52</f>
        <v>0</v>
      </c>
      <c r="F118" s="165">
        <f t="shared" si="54"/>
        <v>0</v>
      </c>
      <c r="G118" s="164">
        <f t="shared" si="54"/>
        <v>0</v>
      </c>
      <c r="H118" s="165">
        <f t="shared" si="54"/>
        <v>0</v>
      </c>
      <c r="I118" s="165">
        <f t="shared" si="54"/>
        <v>0</v>
      </c>
      <c r="J118" s="165">
        <f t="shared" si="54"/>
        <v>0</v>
      </c>
      <c r="K118" s="410"/>
      <c r="L118" s="428"/>
      <c r="M118" s="352"/>
    </row>
    <row r="119" spans="1:13" x14ac:dyDescent="0.25">
      <c r="B119" s="314" t="s">
        <v>49</v>
      </c>
      <c r="C119" s="315"/>
      <c r="D119" s="320"/>
      <c r="E119" s="317" t="e">
        <f>(E118-D118)/D118</f>
        <v>#DIV/0!</v>
      </c>
      <c r="F119" s="317" t="e">
        <f t="shared" ref="F119" si="55">(F118-E118)/E118</f>
        <v>#DIV/0!</v>
      </c>
      <c r="G119" s="318" t="e">
        <f t="shared" ref="G119" si="56">(G118-F118)/F118</f>
        <v>#DIV/0!</v>
      </c>
      <c r="H119" s="317" t="e">
        <f t="shared" ref="H119" si="57">(H118-G118)/G118</f>
        <v>#DIV/0!</v>
      </c>
      <c r="I119" s="317" t="e">
        <f t="shared" ref="I119" si="58">(I118-H118)/H118</f>
        <v>#DIV/0!</v>
      </c>
      <c r="J119" s="317" t="e">
        <f t="shared" ref="J119" si="59">(J118-I118)/I118</f>
        <v>#DIV/0!</v>
      </c>
      <c r="K119" s="410"/>
      <c r="L119" s="428"/>
      <c r="M119" s="352"/>
    </row>
    <row r="120" spans="1:13" ht="15.75" thickBot="1" x14ac:dyDescent="0.3">
      <c r="B120" s="117"/>
      <c r="C120" s="118"/>
      <c r="D120" s="222"/>
      <c r="E120" s="80"/>
      <c r="F120" s="80"/>
      <c r="G120" s="201"/>
      <c r="H120" s="80"/>
      <c r="I120" s="80"/>
      <c r="J120" s="80"/>
      <c r="K120" s="410"/>
      <c r="L120" s="428"/>
      <c r="M120" s="352"/>
    </row>
    <row r="121" spans="1:13" ht="16.5" thickBot="1" x14ac:dyDescent="0.3">
      <c r="A121" s="149"/>
      <c r="B121" s="459" t="s">
        <v>104</v>
      </c>
      <c r="C121" s="150"/>
      <c r="D121" s="233"/>
      <c r="E121" s="150"/>
      <c r="F121" s="150"/>
      <c r="G121" s="211"/>
      <c r="H121" s="150"/>
      <c r="I121" s="150"/>
      <c r="J121" s="150"/>
      <c r="K121" s="408"/>
      <c r="L121" s="426"/>
    </row>
    <row r="122" spans="1:13" x14ac:dyDescent="0.25">
      <c r="B122" s="117"/>
      <c r="C122" s="92"/>
      <c r="D122" s="80"/>
      <c r="E122" s="80"/>
      <c r="F122" s="80"/>
      <c r="G122" s="80"/>
      <c r="H122" s="80"/>
      <c r="I122" s="80"/>
      <c r="J122" s="80"/>
      <c r="K122" s="410"/>
      <c r="L122" s="428"/>
      <c r="M122" s="352"/>
    </row>
    <row r="123" spans="1:13" x14ac:dyDescent="0.25">
      <c r="C123" s="81"/>
      <c r="D123" s="80"/>
      <c r="E123" s="83"/>
      <c r="F123" s="83"/>
      <c r="G123" s="83"/>
      <c r="H123" s="83"/>
      <c r="I123" s="83"/>
      <c r="J123" s="83"/>
      <c r="K123" s="410"/>
      <c r="L123" s="428"/>
      <c r="M123" s="352"/>
    </row>
    <row r="124" spans="1:13" x14ac:dyDescent="0.25">
      <c r="A124" s="90"/>
      <c r="B124" s="109" t="s">
        <v>105</v>
      </c>
      <c r="C124" s="92" t="s">
        <v>106</v>
      </c>
      <c r="D124" s="80"/>
      <c r="E124" s="80"/>
      <c r="F124" s="80"/>
      <c r="G124" s="80"/>
      <c r="H124" s="80"/>
      <c r="I124" s="80"/>
      <c r="J124" s="80"/>
      <c r="K124" s="410"/>
      <c r="L124" s="428"/>
      <c r="M124" s="352"/>
    </row>
    <row r="125" spans="1:13" x14ac:dyDescent="0.25">
      <c r="A125" s="90"/>
      <c r="B125" s="90"/>
      <c r="C125" s="86"/>
      <c r="D125" s="80"/>
      <c r="E125" s="80"/>
      <c r="F125" s="80"/>
      <c r="G125" s="80"/>
      <c r="H125" s="80"/>
      <c r="I125" s="80"/>
      <c r="J125" s="80"/>
      <c r="K125" s="410"/>
      <c r="L125" s="428"/>
      <c r="M125" s="352"/>
    </row>
    <row r="126" spans="1:13" x14ac:dyDescent="0.25">
      <c r="A126" s="90"/>
      <c r="B126" s="90"/>
      <c r="C126" s="158" t="s">
        <v>107</v>
      </c>
      <c r="D126" s="141">
        <f>D35*0.05</f>
        <v>0</v>
      </c>
      <c r="E126" s="141">
        <f t="shared" ref="E126:J126" si="60">E35*0.05</f>
        <v>0</v>
      </c>
      <c r="F126" s="141">
        <f t="shared" si="60"/>
        <v>0</v>
      </c>
      <c r="G126" s="141">
        <f t="shared" si="60"/>
        <v>0</v>
      </c>
      <c r="H126" s="141">
        <f t="shared" si="60"/>
        <v>0</v>
      </c>
      <c r="I126" s="141">
        <f t="shared" si="60"/>
        <v>0</v>
      </c>
      <c r="J126" s="141">
        <f t="shared" si="60"/>
        <v>0</v>
      </c>
      <c r="K126" s="410"/>
      <c r="L126" s="428"/>
      <c r="M126" s="352"/>
    </row>
    <row r="127" spans="1:13" x14ac:dyDescent="0.25">
      <c r="A127" s="90"/>
      <c r="B127" s="90"/>
      <c r="C127" s="158" t="s">
        <v>108</v>
      </c>
      <c r="D127" s="141"/>
      <c r="E127" s="141"/>
      <c r="F127" s="141"/>
      <c r="G127" s="141"/>
      <c r="H127" s="141"/>
      <c r="I127" s="141"/>
      <c r="J127" s="141"/>
      <c r="K127" s="410"/>
      <c r="L127" s="428"/>
      <c r="M127" s="352"/>
    </row>
    <row r="128" spans="1:13" x14ac:dyDescent="0.25">
      <c r="C128" s="79"/>
      <c r="D128" s="80"/>
      <c r="E128" s="80"/>
      <c r="F128" s="80"/>
      <c r="G128" s="80"/>
      <c r="H128" s="80"/>
      <c r="I128" s="80"/>
      <c r="J128" s="80"/>
      <c r="K128" s="410"/>
      <c r="L128" s="428"/>
      <c r="M128" s="352"/>
    </row>
    <row r="129" spans="2:13" x14ac:dyDescent="0.25">
      <c r="B129" s="112" t="s">
        <v>109</v>
      </c>
      <c r="C129" s="113"/>
      <c r="D129" s="163">
        <f t="shared" ref="D129:J129" si="61">SUM(D126:D127)</f>
        <v>0</v>
      </c>
      <c r="E129" s="163">
        <f t="shared" si="61"/>
        <v>0</v>
      </c>
      <c r="F129" s="163">
        <f t="shared" si="61"/>
        <v>0</v>
      </c>
      <c r="G129" s="163">
        <f t="shared" si="61"/>
        <v>0</v>
      </c>
      <c r="H129" s="163">
        <f t="shared" si="61"/>
        <v>0</v>
      </c>
      <c r="I129" s="163">
        <f t="shared" si="61"/>
        <v>0</v>
      </c>
      <c r="J129" s="163">
        <f t="shared" si="61"/>
        <v>0</v>
      </c>
      <c r="K129" s="410"/>
      <c r="L129" s="428"/>
      <c r="M129" s="352"/>
    </row>
    <row r="130" spans="2:13" x14ac:dyDescent="0.25">
      <c r="B130" s="314" t="s">
        <v>49</v>
      </c>
      <c r="C130" s="315"/>
      <c r="D130" s="91"/>
      <c r="E130" s="317" t="e">
        <f>(E129-D129)/D129</f>
        <v>#DIV/0!</v>
      </c>
      <c r="F130" s="317" t="e">
        <f t="shared" ref="F130" si="62">(F129-E129)/E129</f>
        <v>#DIV/0!</v>
      </c>
      <c r="G130" s="317" t="e">
        <f t="shared" ref="G130" si="63">(G129-F129)/F129</f>
        <v>#DIV/0!</v>
      </c>
      <c r="H130" s="317" t="e">
        <f t="shared" ref="H130" si="64">(H129-G129)/G129</f>
        <v>#DIV/0!</v>
      </c>
      <c r="I130" s="317" t="e">
        <f t="shared" ref="I130" si="65">(I129-H129)/H129</f>
        <v>#DIV/0!</v>
      </c>
      <c r="J130" s="317" t="e">
        <f t="shared" ref="J130" si="66">(J129-I129)/I129</f>
        <v>#DIV/0!</v>
      </c>
      <c r="K130" s="410"/>
      <c r="L130" s="428"/>
      <c r="M130" s="352"/>
    </row>
    <row r="131" spans="2:13" x14ac:dyDescent="0.25">
      <c r="C131" s="79"/>
      <c r="D131" s="80"/>
      <c r="E131" s="80"/>
      <c r="F131" s="80"/>
      <c r="G131" s="80"/>
      <c r="H131" s="80"/>
      <c r="I131" s="80"/>
      <c r="J131" s="80"/>
      <c r="K131" s="410"/>
      <c r="L131" s="428"/>
      <c r="M131" s="352"/>
    </row>
    <row r="132" spans="2:13" ht="45.75" thickBot="1" x14ac:dyDescent="0.3">
      <c r="B132" s="109" t="s">
        <v>110</v>
      </c>
      <c r="C132" s="178" t="s">
        <v>111</v>
      </c>
      <c r="D132" s="493" t="s">
        <v>112</v>
      </c>
      <c r="E132" s="493"/>
      <c r="F132" s="493"/>
      <c r="G132" s="493"/>
      <c r="H132" s="493"/>
      <c r="I132" s="493"/>
      <c r="J132" s="493"/>
      <c r="K132" s="410"/>
      <c r="L132" s="428"/>
      <c r="M132" s="352"/>
    </row>
    <row r="133" spans="2:13" ht="30.75" thickBot="1" x14ac:dyDescent="0.3">
      <c r="C133" s="178"/>
      <c r="D133" s="250" t="str">
        <f t="shared" ref="D133:J133" si="67">+D8</f>
        <v>2023-24 Actuals</v>
      </c>
      <c r="E133" s="185" t="str">
        <f t="shared" si="67"/>
        <v>2024-25 Estimated</v>
      </c>
      <c r="F133" s="185" t="str">
        <f t="shared" si="67"/>
        <v>2025-26 Projected</v>
      </c>
      <c r="G133" s="185" t="str">
        <f t="shared" si="67"/>
        <v>2026-27 Projected</v>
      </c>
      <c r="H133" s="185" t="str">
        <f t="shared" si="67"/>
        <v xml:space="preserve">2027-28 Projected </v>
      </c>
      <c r="I133" s="185" t="str">
        <f t="shared" si="67"/>
        <v xml:space="preserve">2028-29 Projected </v>
      </c>
      <c r="J133" s="185" t="str">
        <f t="shared" si="67"/>
        <v xml:space="preserve">2029-30 Projected </v>
      </c>
      <c r="K133" s="410"/>
      <c r="L133" s="428"/>
      <c r="M133" s="352"/>
    </row>
    <row r="134" spans="2:13" x14ac:dyDescent="0.25">
      <c r="B134" s="109"/>
      <c r="C134" s="365" t="s">
        <v>113</v>
      </c>
      <c r="D134" s="366">
        <v>183</v>
      </c>
      <c r="E134" s="367">
        <v>238</v>
      </c>
      <c r="F134" s="367">
        <v>238</v>
      </c>
      <c r="G134" s="367">
        <v>238</v>
      </c>
      <c r="H134" s="367">
        <v>238</v>
      </c>
      <c r="I134" s="367">
        <v>238</v>
      </c>
      <c r="J134" s="367">
        <v>238</v>
      </c>
      <c r="K134" s="410"/>
      <c r="L134" s="428"/>
      <c r="M134" s="352"/>
    </row>
    <row r="135" spans="2:13" x14ac:dyDescent="0.25">
      <c r="B135" s="81"/>
      <c r="C135" s="368" t="s">
        <v>114</v>
      </c>
      <c r="D135" s="369">
        <v>133</v>
      </c>
      <c r="E135" s="367">
        <v>133</v>
      </c>
      <c r="F135" s="367">
        <v>133</v>
      </c>
      <c r="G135" s="367">
        <v>133</v>
      </c>
      <c r="H135" s="367">
        <v>133</v>
      </c>
      <c r="I135" s="367">
        <v>133</v>
      </c>
      <c r="J135" s="367">
        <v>133</v>
      </c>
      <c r="K135" s="410"/>
      <c r="L135" s="428"/>
      <c r="M135" s="352"/>
    </row>
    <row r="136" spans="2:13" x14ac:dyDescent="0.25">
      <c r="C136" s="182" t="s">
        <v>115</v>
      </c>
      <c r="D136" s="236"/>
      <c r="E136" s="181"/>
      <c r="F136" s="181"/>
      <c r="G136" s="181"/>
      <c r="H136" s="181"/>
      <c r="I136" s="181"/>
      <c r="J136" s="181"/>
      <c r="K136" s="410"/>
      <c r="L136" s="428"/>
      <c r="M136" s="352"/>
    </row>
    <row r="137" spans="2:13" ht="15.75" thickBot="1" x14ac:dyDescent="0.3">
      <c r="B137" s="81"/>
      <c r="C137" s="183" t="s">
        <v>116</v>
      </c>
      <c r="D137" s="237"/>
      <c r="E137" s="184"/>
      <c r="F137" s="184"/>
      <c r="G137" s="184"/>
      <c r="H137" s="184"/>
      <c r="I137" s="184"/>
      <c r="J137" s="184"/>
      <c r="K137" s="410"/>
      <c r="L137" s="428"/>
      <c r="M137" s="352"/>
    </row>
    <row r="138" spans="2:13" x14ac:dyDescent="0.25">
      <c r="B138" s="81"/>
      <c r="C138" s="79"/>
      <c r="D138" s="222"/>
      <c r="E138" s="80"/>
      <c r="F138" s="80"/>
      <c r="G138" s="80"/>
      <c r="H138" s="80"/>
      <c r="I138" s="80"/>
      <c r="J138" s="80"/>
      <c r="K138" s="410"/>
      <c r="L138" s="428"/>
      <c r="M138" s="352"/>
    </row>
    <row r="139" spans="2:13" x14ac:dyDescent="0.25">
      <c r="B139" s="81"/>
      <c r="C139" s="79" t="s">
        <v>113</v>
      </c>
      <c r="D139" s="238">
        <f>D134*'Enrollment-New Programs'!E28</f>
        <v>0</v>
      </c>
      <c r="E139" s="162">
        <f>E134*'Enrollment-New Programs'!F28</f>
        <v>0</v>
      </c>
      <c r="F139" s="162">
        <f>F134*'Enrollment-New Programs'!G28</f>
        <v>0</v>
      </c>
      <c r="G139" s="162">
        <f>G134*'Enrollment-New Programs'!H28</f>
        <v>0</v>
      </c>
      <c r="H139" s="162">
        <f>H134*'Enrollment-New Programs'!I28</f>
        <v>0</v>
      </c>
      <c r="I139" s="162">
        <f>I134*'Enrollment-New Programs'!J28</f>
        <v>0</v>
      </c>
      <c r="J139" s="162">
        <f>J134*'Enrollment-New Programs'!K28</f>
        <v>0</v>
      </c>
      <c r="K139" s="410"/>
      <c r="L139" s="428"/>
      <c r="M139" s="352"/>
    </row>
    <row r="140" spans="2:13" x14ac:dyDescent="0.25">
      <c r="B140" s="81"/>
      <c r="C140" s="79" t="s">
        <v>114</v>
      </c>
      <c r="D140" s="238">
        <f>D135*'Enrollment-New Programs'!E28</f>
        <v>0</v>
      </c>
      <c r="E140" s="162">
        <f>E135*'Enrollment-New Programs'!F28</f>
        <v>0</v>
      </c>
      <c r="F140" s="162">
        <f>F135*'Enrollment-New Programs'!G28</f>
        <v>0</v>
      </c>
      <c r="G140" s="162">
        <f>G135*'Enrollment-New Programs'!H28</f>
        <v>0</v>
      </c>
      <c r="H140" s="162">
        <f>H135*'Enrollment-New Programs'!I28</f>
        <v>0</v>
      </c>
      <c r="I140" s="162">
        <f>I135*'Enrollment-New Programs'!J28</f>
        <v>0</v>
      </c>
      <c r="J140" s="162">
        <f>J135*'Enrollment-New Programs'!K28</f>
        <v>0</v>
      </c>
      <c r="K140" s="410"/>
      <c r="L140" s="428"/>
      <c r="M140" s="352"/>
    </row>
    <row r="141" spans="2:13" x14ac:dyDescent="0.25">
      <c r="B141" s="79"/>
      <c r="C141" s="79" t="s">
        <v>115</v>
      </c>
      <c r="D141" s="227"/>
      <c r="E141" s="141"/>
      <c r="F141" s="141"/>
      <c r="G141" s="141"/>
      <c r="H141" s="141"/>
      <c r="I141" s="141"/>
      <c r="J141" s="141"/>
      <c r="K141" s="410"/>
      <c r="L141" s="428"/>
      <c r="M141" s="352"/>
    </row>
    <row r="142" spans="2:13" x14ac:dyDescent="0.25">
      <c r="B142" s="79"/>
      <c r="C142" s="79" t="s">
        <v>116</v>
      </c>
      <c r="D142" s="227"/>
      <c r="E142" s="141"/>
      <c r="F142" s="141"/>
      <c r="G142" s="141"/>
      <c r="H142" s="141"/>
      <c r="I142" s="141"/>
      <c r="J142" s="141"/>
      <c r="K142" s="410"/>
      <c r="L142" s="428"/>
      <c r="M142" s="352"/>
    </row>
    <row r="143" spans="2:13" x14ac:dyDescent="0.25">
      <c r="B143" s="112" t="s">
        <v>117</v>
      </c>
      <c r="C143" s="113"/>
      <c r="D143" s="228">
        <f>SUM(D139:D142)</f>
        <v>0</v>
      </c>
      <c r="E143" s="163">
        <f t="shared" ref="E143:J143" si="68">SUM(E139:E142)</f>
        <v>0</v>
      </c>
      <c r="F143" s="163">
        <f t="shared" si="68"/>
        <v>0</v>
      </c>
      <c r="G143" s="163">
        <f t="shared" si="68"/>
        <v>0</v>
      </c>
      <c r="H143" s="163">
        <f t="shared" si="68"/>
        <v>0</v>
      </c>
      <c r="I143" s="163">
        <f t="shared" si="68"/>
        <v>0</v>
      </c>
      <c r="J143" s="163">
        <f t="shared" si="68"/>
        <v>0</v>
      </c>
      <c r="K143" s="410"/>
      <c r="L143" s="428"/>
      <c r="M143" s="352"/>
    </row>
    <row r="144" spans="2:13" x14ac:dyDescent="0.25">
      <c r="B144" s="314" t="s">
        <v>49</v>
      </c>
      <c r="C144" s="315"/>
      <c r="D144" s="316"/>
      <c r="E144" s="317" t="e">
        <f>(E143-D143)/D143</f>
        <v>#DIV/0!</v>
      </c>
      <c r="F144" s="317" t="e">
        <f t="shared" ref="F144" si="69">(F143-E143)/E143</f>
        <v>#DIV/0!</v>
      </c>
      <c r="G144" s="317" t="e">
        <f t="shared" ref="G144" si="70">(G143-F143)/F143</f>
        <v>#DIV/0!</v>
      </c>
      <c r="H144" s="317" t="e">
        <f t="shared" ref="H144" si="71">(H143-G143)/G143</f>
        <v>#DIV/0!</v>
      </c>
      <c r="I144" s="317" t="e">
        <f t="shared" ref="I144" si="72">(I143-H143)/H143</f>
        <v>#DIV/0!</v>
      </c>
      <c r="J144" s="317" t="e">
        <f t="shared" ref="J144" si="73">(J143-I143)/I143</f>
        <v>#DIV/0!</v>
      </c>
      <c r="K144" s="410"/>
      <c r="L144" s="428"/>
      <c r="M144" s="352"/>
    </row>
    <row r="145" spans="1:14" x14ac:dyDescent="0.25">
      <c r="C145" s="81"/>
      <c r="D145" s="222"/>
      <c r="E145" s="83"/>
      <c r="F145" s="83"/>
      <c r="G145" s="83"/>
      <c r="H145" s="83"/>
      <c r="I145" s="83"/>
      <c r="J145" s="83"/>
      <c r="K145" s="410"/>
      <c r="L145" s="428"/>
      <c r="M145" s="352"/>
    </row>
    <row r="146" spans="1:14" x14ac:dyDescent="0.25">
      <c r="B146" s="109" t="s">
        <v>118</v>
      </c>
      <c r="C146" s="81"/>
      <c r="D146" s="238"/>
      <c r="E146" s="162"/>
      <c r="F146" s="162"/>
      <c r="G146" s="162"/>
      <c r="H146" s="162"/>
      <c r="I146" s="162"/>
      <c r="J146" s="162"/>
      <c r="K146" s="410"/>
      <c r="L146" s="428"/>
      <c r="M146" s="352"/>
    </row>
    <row r="147" spans="1:14" x14ac:dyDescent="0.25">
      <c r="B147" s="81"/>
      <c r="C147" s="81"/>
      <c r="D147" s="222"/>
      <c r="E147" s="83"/>
      <c r="F147" s="83"/>
      <c r="G147" s="83"/>
      <c r="H147" s="83"/>
      <c r="I147" s="83"/>
      <c r="J147" s="83"/>
      <c r="K147" s="410"/>
      <c r="L147" s="428"/>
      <c r="M147" s="352"/>
    </row>
    <row r="148" spans="1:14" x14ac:dyDescent="0.25">
      <c r="B148" s="109"/>
      <c r="C148" s="81"/>
      <c r="D148" s="222"/>
      <c r="E148" s="83"/>
      <c r="F148" s="83"/>
      <c r="G148" s="83"/>
      <c r="H148" s="83"/>
      <c r="I148" s="83"/>
      <c r="J148" s="83"/>
      <c r="K148" s="410"/>
      <c r="L148" s="428"/>
      <c r="M148" s="352"/>
    </row>
    <row r="149" spans="1:14" x14ac:dyDescent="0.25">
      <c r="B149" s="112" t="s">
        <v>119</v>
      </c>
      <c r="C149" s="113"/>
      <c r="D149" s="228">
        <f>SUM(D146)</f>
        <v>0</v>
      </c>
      <c r="E149" s="163">
        <f>SUM(E146)</f>
        <v>0</v>
      </c>
      <c r="F149" s="163">
        <f>SUM(F146)</f>
        <v>0</v>
      </c>
      <c r="G149" s="163">
        <f t="shared" ref="G149:J149" si="74">SUM(G146)</f>
        <v>0</v>
      </c>
      <c r="H149" s="163">
        <f t="shared" si="74"/>
        <v>0</v>
      </c>
      <c r="I149" s="163">
        <f t="shared" si="74"/>
        <v>0</v>
      </c>
      <c r="J149" s="163">
        <f t="shared" si="74"/>
        <v>0</v>
      </c>
      <c r="K149" s="410"/>
      <c r="L149" s="428"/>
      <c r="M149" s="352"/>
    </row>
    <row r="150" spans="1:14" x14ac:dyDescent="0.25">
      <c r="B150" s="314" t="s">
        <v>49</v>
      </c>
      <c r="C150" s="315"/>
      <c r="D150" s="316"/>
      <c r="E150" s="317" t="e">
        <f>(E149-D149)/D149</f>
        <v>#DIV/0!</v>
      </c>
      <c r="F150" s="317" t="e">
        <f t="shared" ref="F150" si="75">(F149-E149)/E149</f>
        <v>#DIV/0!</v>
      </c>
      <c r="G150" s="317" t="e">
        <f t="shared" ref="G150" si="76">(G149-F149)/F149</f>
        <v>#DIV/0!</v>
      </c>
      <c r="H150" s="317" t="e">
        <f t="shared" ref="H150" si="77">(H149-G149)/G149</f>
        <v>#DIV/0!</v>
      </c>
      <c r="I150" s="317" t="e">
        <f t="shared" ref="I150" si="78">(I149-H149)/H149</f>
        <v>#DIV/0!</v>
      </c>
      <c r="J150" s="317" t="e">
        <f t="shared" ref="J150" si="79">(J149-I149)/I149</f>
        <v>#DIV/0!</v>
      </c>
      <c r="K150" s="410"/>
      <c r="L150" s="428"/>
      <c r="M150" s="352"/>
    </row>
    <row r="151" spans="1:14" x14ac:dyDescent="0.25">
      <c r="C151" s="81"/>
      <c r="D151" s="239"/>
      <c r="E151" s="83"/>
      <c r="F151" s="83"/>
      <c r="G151" s="83"/>
      <c r="H151" s="83"/>
      <c r="I151" s="83"/>
      <c r="J151" s="83"/>
      <c r="K151" s="410"/>
      <c r="L151" s="428"/>
      <c r="M151" s="352"/>
    </row>
    <row r="152" spans="1:14" x14ac:dyDescent="0.25">
      <c r="B152" s="73" t="s">
        <v>120</v>
      </c>
      <c r="C152" s="79" t="s">
        <v>121</v>
      </c>
      <c r="D152" s="238"/>
      <c r="E152" s="162"/>
      <c r="F152" s="162"/>
      <c r="G152" s="162"/>
      <c r="H152" s="162"/>
      <c r="I152" s="162"/>
      <c r="J152" s="162"/>
      <c r="K152" s="410"/>
      <c r="L152" s="428"/>
      <c r="M152" s="352"/>
    </row>
    <row r="153" spans="1:14" x14ac:dyDescent="0.25">
      <c r="C153" s="81"/>
      <c r="D153" s="239"/>
      <c r="E153" s="83"/>
      <c r="F153" s="83"/>
      <c r="G153" s="83"/>
      <c r="H153" s="83"/>
      <c r="I153" s="83"/>
      <c r="J153" s="83"/>
      <c r="K153" s="410"/>
      <c r="L153" s="428"/>
      <c r="M153" s="352"/>
    </row>
    <row r="154" spans="1:14" x14ac:dyDescent="0.25">
      <c r="C154" s="81"/>
      <c r="D154" s="239"/>
      <c r="E154" s="83"/>
      <c r="F154" s="83"/>
      <c r="G154" s="83"/>
      <c r="H154" s="83"/>
      <c r="I154" s="83"/>
      <c r="J154" s="83"/>
      <c r="K154" s="410"/>
      <c r="L154" s="428"/>
      <c r="M154" s="352"/>
    </row>
    <row r="155" spans="1:14" x14ac:dyDescent="0.25">
      <c r="B155" s="112" t="s">
        <v>122</v>
      </c>
      <c r="C155" s="113"/>
      <c r="D155" s="228">
        <f>SUM(D152)</f>
        <v>0</v>
      </c>
      <c r="E155" s="163">
        <f>SUM(E152)</f>
        <v>0</v>
      </c>
      <c r="F155" s="163">
        <f t="shared" ref="F155:J155" si="80">SUM(F152)</f>
        <v>0</v>
      </c>
      <c r="G155" s="163">
        <f t="shared" si="80"/>
        <v>0</v>
      </c>
      <c r="H155" s="163">
        <f t="shared" si="80"/>
        <v>0</v>
      </c>
      <c r="I155" s="163">
        <f t="shared" si="80"/>
        <v>0</v>
      </c>
      <c r="J155" s="163">
        <f t="shared" si="80"/>
        <v>0</v>
      </c>
      <c r="K155" s="410"/>
      <c r="L155" s="428"/>
      <c r="M155" s="352"/>
    </row>
    <row r="156" spans="1:14" x14ac:dyDescent="0.25">
      <c r="D156" s="222"/>
      <c r="E156" s="83"/>
      <c r="F156" s="83"/>
      <c r="G156" s="83"/>
      <c r="H156" s="83"/>
      <c r="I156" s="83"/>
      <c r="J156" s="83"/>
      <c r="K156" s="410"/>
      <c r="L156" s="428"/>
      <c r="M156" s="352"/>
    </row>
    <row r="157" spans="1:14" ht="15.75" thickBot="1" x14ac:dyDescent="0.3">
      <c r="D157" s="222"/>
      <c r="E157" s="80"/>
      <c r="F157" s="80"/>
      <c r="G157" s="80"/>
      <c r="H157" s="80"/>
      <c r="I157" s="80"/>
      <c r="J157" s="80"/>
      <c r="K157" s="410"/>
      <c r="L157" s="428"/>
      <c r="M157" s="352"/>
    </row>
    <row r="158" spans="1:14" ht="15" customHeight="1" thickBot="1" x14ac:dyDescent="0.3">
      <c r="B158" s="112" t="s">
        <v>123</v>
      </c>
      <c r="C158" s="166"/>
      <c r="D158" s="221">
        <f>+D143+D129+D149+D155</f>
        <v>0</v>
      </c>
      <c r="E158" s="165">
        <f>+E143+E129+E149+E155</f>
        <v>0</v>
      </c>
      <c r="F158" s="165">
        <f>+F143+F129+F149+F155</f>
        <v>0</v>
      </c>
      <c r="G158" s="165">
        <f t="shared" ref="G158:I158" si="81">+G143+G129+G149+G155</f>
        <v>0</v>
      </c>
      <c r="H158" s="165">
        <f t="shared" si="81"/>
        <v>0</v>
      </c>
      <c r="I158" s="165">
        <f t="shared" si="81"/>
        <v>0</v>
      </c>
      <c r="J158" s="165">
        <f>+J143+J129+J149+J155</f>
        <v>0</v>
      </c>
      <c r="K158" s="410"/>
      <c r="L158" s="428"/>
      <c r="M158" s="352"/>
    </row>
    <row r="159" spans="1:14" ht="31.5" customHeight="1" thickBot="1" x14ac:dyDescent="0.3">
      <c r="D159" s="222"/>
      <c r="E159" s="83"/>
      <c r="F159" s="83"/>
      <c r="G159" s="83"/>
      <c r="H159" s="83"/>
      <c r="I159" s="83"/>
      <c r="J159" s="83"/>
      <c r="K159" s="410"/>
      <c r="L159" s="428"/>
      <c r="M159" s="352"/>
    </row>
    <row r="160" spans="1:14" ht="24.75" customHeight="1" thickBot="1" x14ac:dyDescent="0.3">
      <c r="A160" s="497" t="s">
        <v>124</v>
      </c>
      <c r="B160" s="498"/>
      <c r="C160" s="150"/>
      <c r="D160" s="221">
        <f>+D158+D118</f>
        <v>0</v>
      </c>
      <c r="E160" s="165">
        <f t="shared" ref="E160:J160" si="82">+E158+E118</f>
        <v>0</v>
      </c>
      <c r="F160" s="165">
        <f t="shared" si="82"/>
        <v>0</v>
      </c>
      <c r="G160" s="165">
        <f t="shared" si="82"/>
        <v>0</v>
      </c>
      <c r="H160" s="165">
        <f t="shared" si="82"/>
        <v>0</v>
      </c>
      <c r="I160" s="165">
        <f t="shared" si="82"/>
        <v>0</v>
      </c>
      <c r="J160" s="165">
        <f t="shared" si="82"/>
        <v>0</v>
      </c>
      <c r="K160" s="410"/>
      <c r="L160" s="428"/>
      <c r="M160" s="352"/>
      <c r="N160" s="73"/>
    </row>
    <row r="161" spans="1:24" ht="15.75" thickBot="1" x14ac:dyDescent="0.3">
      <c r="B161" s="314" t="s">
        <v>49</v>
      </c>
      <c r="C161" s="315"/>
      <c r="D161" s="316"/>
      <c r="E161" s="317" t="e">
        <f>(E160-D160)/D160</f>
        <v>#DIV/0!</v>
      </c>
      <c r="F161" s="317" t="e">
        <f t="shared" ref="F161" si="83">(F160-E160)/E160</f>
        <v>#DIV/0!</v>
      </c>
      <c r="G161" s="317" t="e">
        <f t="shared" ref="G161" si="84">(G160-F160)/F160</f>
        <v>#DIV/0!</v>
      </c>
      <c r="H161" s="317" t="e">
        <f t="shared" ref="H161" si="85">(H160-G160)/G160</f>
        <v>#DIV/0!</v>
      </c>
      <c r="I161" s="317" t="e">
        <f t="shared" ref="I161" si="86">(I160-H160)/H160</f>
        <v>#DIV/0!</v>
      </c>
      <c r="J161" s="317" t="e">
        <f t="shared" ref="J161" si="87">(J160-I160)/I160</f>
        <v>#DIV/0!</v>
      </c>
      <c r="K161" s="410"/>
      <c r="L161" s="428"/>
      <c r="M161" s="352"/>
    </row>
    <row r="162" spans="1:24" ht="15.75" thickBot="1" x14ac:dyDescent="0.3">
      <c r="C162" s="81"/>
      <c r="D162" s="222"/>
      <c r="E162" s="83"/>
      <c r="F162" s="83"/>
      <c r="G162" s="83"/>
      <c r="H162" s="83"/>
      <c r="I162" s="83"/>
      <c r="J162" s="83"/>
      <c r="K162" s="417"/>
      <c r="L162" s="434"/>
      <c r="M162" s="356"/>
      <c r="N162" s="494"/>
      <c r="O162" s="495"/>
      <c r="P162" s="495"/>
      <c r="Q162" s="405"/>
      <c r="R162" s="494"/>
      <c r="S162" s="495"/>
      <c r="T162" s="495"/>
      <c r="U162" s="405"/>
      <c r="V162" s="494"/>
      <c r="W162" s="495"/>
      <c r="X162" s="496"/>
    </row>
    <row r="163" spans="1:24" ht="15.75" thickBot="1" x14ac:dyDescent="0.3">
      <c r="B163" s="138" t="s">
        <v>125</v>
      </c>
      <c r="C163" s="146"/>
      <c r="D163" s="222"/>
      <c r="E163" s="83"/>
      <c r="F163" s="83"/>
      <c r="G163" s="83"/>
      <c r="H163" s="83"/>
      <c r="I163" s="83"/>
      <c r="J163" s="83"/>
      <c r="K163" s="417"/>
      <c r="L163" s="434"/>
      <c r="M163" s="356"/>
      <c r="N163" s="480" t="s">
        <v>391</v>
      </c>
      <c r="O163" s="481"/>
      <c r="P163" s="481"/>
      <c r="Q163" s="406"/>
      <c r="R163" s="480" t="s">
        <v>390</v>
      </c>
      <c r="S163" s="481"/>
      <c r="T163" s="481"/>
      <c r="U163" s="406"/>
      <c r="V163" s="480" t="s">
        <v>389</v>
      </c>
      <c r="W163" s="481"/>
      <c r="X163" s="482"/>
    </row>
    <row r="164" spans="1:24" x14ac:dyDescent="0.25">
      <c r="C164" s="81"/>
      <c r="D164" s="222"/>
      <c r="E164" s="80"/>
      <c r="F164" s="80"/>
      <c r="G164" s="80"/>
      <c r="H164" s="80"/>
      <c r="I164" s="80"/>
      <c r="J164" s="80"/>
      <c r="K164" s="417"/>
      <c r="L164" s="434"/>
      <c r="M164" s="356"/>
      <c r="N164" s="382" t="s">
        <v>127</v>
      </c>
      <c r="O164" s="383"/>
      <c r="P164" s="379" t="s">
        <v>128</v>
      </c>
      <c r="Q164" s="379" t="s">
        <v>129</v>
      </c>
      <c r="R164" s="380" t="s">
        <v>127</v>
      </c>
      <c r="S164" s="379"/>
      <c r="T164" s="379" t="s">
        <v>128</v>
      </c>
      <c r="U164" s="379" t="s">
        <v>129</v>
      </c>
      <c r="V164" s="380" t="s">
        <v>127</v>
      </c>
      <c r="W164" s="505" t="s">
        <v>128</v>
      </c>
      <c r="X164" s="381" t="s">
        <v>130</v>
      </c>
    </row>
    <row r="165" spans="1:24" ht="14.25" customHeight="1" x14ac:dyDescent="0.25">
      <c r="B165" s="483" t="s">
        <v>131</v>
      </c>
      <c r="C165" s="484"/>
      <c r="D165" s="222"/>
      <c r="E165" s="80"/>
      <c r="F165" s="80"/>
      <c r="G165" s="80"/>
      <c r="H165" s="80"/>
      <c r="I165" s="80"/>
      <c r="J165" s="80"/>
      <c r="K165" s="417"/>
      <c r="L165" s="434"/>
      <c r="M165" s="356"/>
      <c r="N165" s="384" t="s">
        <v>132</v>
      </c>
      <c r="O165" s="385"/>
      <c r="P165" s="93"/>
      <c r="Q165" s="93"/>
      <c r="R165" s="372" t="s">
        <v>132</v>
      </c>
      <c r="S165" s="93"/>
      <c r="T165" s="93"/>
      <c r="U165" s="93"/>
      <c r="V165" s="372"/>
      <c r="W165" s="506"/>
      <c r="X165" s="373"/>
    </row>
    <row r="166" spans="1:24" x14ac:dyDescent="0.25">
      <c r="A166" s="73"/>
      <c r="B166" s="485"/>
      <c r="C166" s="486"/>
      <c r="D166" s="222"/>
      <c r="E166" s="80"/>
      <c r="F166" s="80"/>
      <c r="G166" s="80"/>
      <c r="H166" s="80"/>
      <c r="I166" s="80"/>
      <c r="J166" s="80"/>
      <c r="K166" s="418"/>
      <c r="L166" s="435"/>
      <c r="M166" s="357"/>
      <c r="N166" s="386" t="s">
        <v>133</v>
      </c>
      <c r="O166" s="387">
        <f>+Q166-P166</f>
        <v>0.22499999999999998</v>
      </c>
      <c r="P166" s="94">
        <v>0.125</v>
      </c>
      <c r="Q166" s="94">
        <f>+'IDC Rates'!B5</f>
        <v>0.35</v>
      </c>
      <c r="R166" s="374" t="s">
        <v>133</v>
      </c>
      <c r="S166" s="94">
        <f>+U166-T166</f>
        <v>0.28460000000000002</v>
      </c>
      <c r="T166" s="94">
        <v>0.1094</v>
      </c>
      <c r="U166" s="94">
        <v>0.39400000000000002</v>
      </c>
      <c r="V166" s="374">
        <f>+X166-W166</f>
        <v>0.28460000000000002</v>
      </c>
      <c r="W166" s="94">
        <v>0.1094</v>
      </c>
      <c r="X166" s="375">
        <v>0.39400000000000002</v>
      </c>
    </row>
    <row r="167" spans="1:24" x14ac:dyDescent="0.25">
      <c r="A167" s="73"/>
      <c r="B167" s="485"/>
      <c r="C167" s="486"/>
      <c r="D167" s="222"/>
      <c r="E167" s="80"/>
      <c r="F167" s="80"/>
      <c r="G167" s="80"/>
      <c r="H167" s="80"/>
      <c r="I167" s="80"/>
      <c r="J167" s="80"/>
      <c r="K167" s="419"/>
      <c r="L167" s="436"/>
      <c r="M167" s="358"/>
      <c r="N167" s="386" t="s">
        <v>134</v>
      </c>
      <c r="O167" s="387">
        <f>+Q167-P167</f>
        <v>9.4999999999999987E-2</v>
      </c>
      <c r="P167" s="94">
        <v>0.08</v>
      </c>
      <c r="Q167" s="94">
        <f>+'IDC Rates'!C5</f>
        <v>0.17499999999999999</v>
      </c>
      <c r="R167" s="374" t="s">
        <v>134</v>
      </c>
      <c r="S167" s="94">
        <f>+U167-T167</f>
        <v>0.1217</v>
      </c>
      <c r="T167" s="94">
        <v>7.5300000000000006E-2</v>
      </c>
      <c r="U167" s="94">
        <v>0.19700000000000001</v>
      </c>
      <c r="V167" s="374">
        <f>+X167-W167</f>
        <v>0.1217</v>
      </c>
      <c r="W167" s="94">
        <v>7.5300000000000006E-2</v>
      </c>
      <c r="X167" s="375">
        <v>0.19700000000000001</v>
      </c>
    </row>
    <row r="168" spans="1:24" x14ac:dyDescent="0.25">
      <c r="A168" s="73"/>
      <c r="B168" s="485"/>
      <c r="C168" s="486"/>
      <c r="D168" s="222"/>
      <c r="E168" s="80"/>
      <c r="F168" s="80"/>
      <c r="G168" s="80"/>
      <c r="H168" s="80"/>
      <c r="I168" s="80"/>
      <c r="J168" s="80"/>
      <c r="K168" s="419"/>
      <c r="L168" s="436"/>
      <c r="M168" s="358"/>
      <c r="N168" s="384"/>
      <c r="O168" s="385"/>
      <c r="P168" s="93"/>
      <c r="Q168" s="93"/>
      <c r="R168" s="372"/>
      <c r="S168" s="93"/>
      <c r="T168" s="93"/>
      <c r="U168" s="93"/>
      <c r="V168" s="372"/>
      <c r="W168" s="506"/>
      <c r="X168" s="373"/>
    </row>
    <row r="169" spans="1:24" x14ac:dyDescent="0.25">
      <c r="A169" s="73"/>
      <c r="B169" s="485"/>
      <c r="C169" s="486"/>
      <c r="D169" s="222"/>
      <c r="E169" s="80"/>
      <c r="F169" s="80"/>
      <c r="G169" s="80"/>
      <c r="H169" s="80"/>
      <c r="I169" s="80"/>
      <c r="J169" s="80"/>
      <c r="K169" s="419"/>
      <c r="L169" s="436"/>
      <c r="M169" s="358"/>
      <c r="N169" s="384"/>
      <c r="O169" s="385"/>
      <c r="P169" s="93"/>
      <c r="Q169" s="93"/>
      <c r="R169" s="372"/>
      <c r="S169" s="93"/>
      <c r="T169" s="93"/>
      <c r="U169" s="93"/>
      <c r="V169" s="372"/>
      <c r="W169" s="506"/>
      <c r="X169" s="373"/>
    </row>
    <row r="170" spans="1:24" x14ac:dyDescent="0.25">
      <c r="A170" s="73"/>
      <c r="B170" s="487"/>
      <c r="C170" s="488"/>
      <c r="D170" s="222"/>
      <c r="E170" s="80"/>
      <c r="F170" s="80"/>
      <c r="G170" s="80"/>
      <c r="H170" s="80"/>
      <c r="I170" s="80"/>
      <c r="J170" s="80"/>
      <c r="K170" s="419"/>
      <c r="L170" s="436"/>
      <c r="M170" s="358"/>
      <c r="N170" s="384"/>
      <c r="O170" s="385"/>
      <c r="P170" s="93"/>
      <c r="Q170" s="93"/>
      <c r="R170" s="372"/>
      <c r="S170" s="93"/>
      <c r="T170" s="93"/>
      <c r="U170" s="93"/>
      <c r="V170" s="372"/>
      <c r="W170" s="506"/>
      <c r="X170" s="373"/>
    </row>
    <row r="171" spans="1:24" x14ac:dyDescent="0.25">
      <c r="A171" s="73"/>
      <c r="B171" s="489"/>
      <c r="C171" s="490"/>
      <c r="D171" s="222"/>
      <c r="E171" s="80"/>
      <c r="F171" s="80"/>
      <c r="G171" s="80"/>
      <c r="H171" s="80"/>
      <c r="I171" s="80"/>
      <c r="J171" s="80"/>
      <c r="K171" s="419"/>
      <c r="L171" s="436"/>
      <c r="M171" s="358"/>
      <c r="N171" s="384"/>
      <c r="O171" s="385"/>
      <c r="P171" s="93"/>
      <c r="Q171" s="93"/>
      <c r="R171" s="372"/>
      <c r="S171" s="93"/>
      <c r="T171" s="93"/>
      <c r="U171" s="93"/>
      <c r="V171" s="372"/>
      <c r="W171" s="506"/>
      <c r="X171" s="373"/>
    </row>
    <row r="172" spans="1:24" ht="14.25" customHeight="1" thickBot="1" x14ac:dyDescent="0.3">
      <c r="A172" s="95"/>
      <c r="B172" s="95"/>
      <c r="C172" s="96"/>
      <c r="D172" s="222"/>
      <c r="E172" s="80"/>
      <c r="F172" s="80"/>
      <c r="G172" s="80"/>
      <c r="H172" s="80"/>
      <c r="I172" s="80"/>
      <c r="J172" s="80"/>
      <c r="K172" s="420"/>
      <c r="L172" s="437"/>
      <c r="M172" s="359"/>
      <c r="N172" s="388" t="s">
        <v>135</v>
      </c>
      <c r="O172" s="389">
        <f>+Q172-P172</f>
        <v>9.4999999999999987E-2</v>
      </c>
      <c r="P172" s="377">
        <f>P167</f>
        <v>0.08</v>
      </c>
      <c r="Q172" s="377">
        <f>+'IDC Rates'!C5</f>
        <v>0.17499999999999999</v>
      </c>
      <c r="R172" s="376" t="s">
        <v>135</v>
      </c>
      <c r="S172" s="377">
        <f>+U172-T172</f>
        <v>0.1217</v>
      </c>
      <c r="T172" s="377">
        <f>T167</f>
        <v>7.5300000000000006E-2</v>
      </c>
      <c r="U172" s="377">
        <v>0.19700000000000001</v>
      </c>
      <c r="V172" s="507">
        <f>+X172-W172</f>
        <v>0.1217</v>
      </c>
      <c r="W172" s="377">
        <v>7.5300000000000006E-2</v>
      </c>
      <c r="X172" s="378">
        <v>0.19700000000000001</v>
      </c>
    </row>
    <row r="173" spans="1:24" ht="14.25" customHeight="1" thickBot="1" x14ac:dyDescent="0.3">
      <c r="A173" s="95"/>
      <c r="B173" s="95"/>
      <c r="C173" s="96"/>
      <c r="D173" s="222"/>
      <c r="E173" s="80"/>
      <c r="F173" s="80"/>
      <c r="G173" s="80"/>
      <c r="H173" s="80"/>
      <c r="I173" s="80"/>
      <c r="J173" s="80"/>
      <c r="K173" s="417"/>
      <c r="L173" s="434"/>
      <c r="M173" s="356"/>
      <c r="N173" s="83"/>
      <c r="O173" s="167"/>
      <c r="P173" s="93"/>
      <c r="Q173" s="93"/>
      <c r="R173" s="93"/>
      <c r="S173" s="93"/>
      <c r="T173" s="93"/>
    </row>
    <row r="174" spans="1:24" ht="14.25" customHeight="1" x14ac:dyDescent="0.25">
      <c r="A174" s="95"/>
      <c r="B174" s="73" t="s">
        <v>136</v>
      </c>
      <c r="C174" s="170" t="s">
        <v>137</v>
      </c>
      <c r="D174" s="222"/>
      <c r="E174" s="80"/>
      <c r="F174" s="80"/>
      <c r="G174" s="80"/>
      <c r="H174" s="80"/>
      <c r="I174" s="80"/>
      <c r="J174" s="80"/>
      <c r="K174" s="417"/>
      <c r="L174" s="434"/>
      <c r="M174" s="356"/>
      <c r="N174" s="83"/>
      <c r="O174" s="167"/>
      <c r="P174" s="93"/>
      <c r="Q174" s="93"/>
      <c r="R174" s="93"/>
      <c r="S174" s="93"/>
      <c r="T174" s="93"/>
    </row>
    <row r="175" spans="1:24" ht="14.25" customHeight="1" thickBot="1" x14ac:dyDescent="0.3">
      <c r="A175" s="95"/>
      <c r="B175" s="100" t="s">
        <v>138</v>
      </c>
      <c r="C175" s="234" t="s">
        <v>134</v>
      </c>
      <c r="D175" s="222"/>
      <c r="E175" s="80"/>
      <c r="F175" s="80"/>
      <c r="G175" s="80"/>
      <c r="H175" s="80"/>
      <c r="I175" s="80"/>
      <c r="J175" s="80"/>
      <c r="K175" s="417"/>
      <c r="L175" s="434"/>
      <c r="M175" s="356"/>
      <c r="N175" s="83"/>
      <c r="O175" s="167"/>
      <c r="P175" s="93"/>
      <c r="Q175" s="93"/>
      <c r="R175" s="93"/>
      <c r="S175" s="93"/>
      <c r="T175" s="93"/>
    </row>
    <row r="176" spans="1:24" ht="14.25" customHeight="1" x14ac:dyDescent="0.25">
      <c r="A176" s="95"/>
      <c r="B176" s="504" t="s">
        <v>386</v>
      </c>
      <c r="C176" s="96"/>
      <c r="D176" s="222"/>
      <c r="E176" s="80"/>
      <c r="F176" s="80"/>
      <c r="G176" s="80"/>
      <c r="H176" s="80"/>
      <c r="I176" s="80"/>
      <c r="J176" s="80"/>
      <c r="K176" s="410"/>
      <c r="L176" s="428"/>
      <c r="M176" s="352"/>
    </row>
    <row r="177" spans="2:13" x14ac:dyDescent="0.25">
      <c r="B177" s="504" t="s">
        <v>387</v>
      </c>
      <c r="D177" s="222"/>
      <c r="E177" s="80"/>
      <c r="F177" s="80"/>
      <c r="G177" s="80"/>
      <c r="H177" s="80"/>
      <c r="I177" s="80"/>
      <c r="J177" s="80"/>
      <c r="K177" s="410"/>
      <c r="L177" s="428"/>
      <c r="M177" s="352"/>
    </row>
    <row r="178" spans="2:13" x14ac:dyDescent="0.25">
      <c r="D178" s="222"/>
      <c r="E178" s="80"/>
      <c r="F178" s="80"/>
      <c r="G178" s="80"/>
      <c r="H178" s="80"/>
      <c r="I178" s="80"/>
      <c r="J178" s="80"/>
      <c r="K178" s="410"/>
      <c r="L178" s="428"/>
      <c r="M178" s="352"/>
    </row>
    <row r="179" spans="2:13" x14ac:dyDescent="0.25">
      <c r="D179" s="222"/>
      <c r="E179" s="80"/>
      <c r="F179" s="80"/>
      <c r="G179" s="80"/>
      <c r="H179" s="80"/>
      <c r="I179" s="80"/>
      <c r="J179" s="80"/>
      <c r="K179" s="410"/>
      <c r="L179" s="428"/>
      <c r="M179" s="352"/>
    </row>
    <row r="180" spans="2:13" x14ac:dyDescent="0.25">
      <c r="D180" s="222"/>
      <c r="E180" s="80"/>
      <c r="F180" s="80"/>
      <c r="G180" s="80"/>
      <c r="H180" s="80"/>
      <c r="I180" s="80"/>
      <c r="J180" s="80"/>
      <c r="K180" s="410"/>
      <c r="L180" s="428"/>
      <c r="M180" s="352"/>
    </row>
    <row r="181" spans="2:13" s="102" customFormat="1" x14ac:dyDescent="0.25">
      <c r="B181" s="398" t="s">
        <v>139</v>
      </c>
      <c r="C181" s="235"/>
      <c r="D181" s="390">
        <f>IF($C$175="On-campus",D118*$V$166,$D$118*$V$167)</f>
        <v>0</v>
      </c>
      <c r="E181" s="391">
        <f>IF($C$175="On-campus",E118*$S$166,$D$118*$S$167)</f>
        <v>0</v>
      </c>
      <c r="F181" s="391">
        <f>IF($C$175="On-campus",F118*$O$166,$D$118*$O$167)</f>
        <v>0</v>
      </c>
      <c r="G181" s="391">
        <f>IF($C$175="On-campus",G118*$O$166,$D$118*$O$167)</f>
        <v>0</v>
      </c>
      <c r="H181" s="391">
        <f>IF($C$175="On-campus",H118*$O$166,$D$118*$O$167)</f>
        <v>0</v>
      </c>
      <c r="I181" s="391">
        <f>IF($C$175="On-campus",I118*$O$166,$D$118*$O$167)</f>
        <v>0</v>
      </c>
      <c r="J181" s="391">
        <f>IF($C$175="On-campus",J118*$O$166,$D$118*$O$167)</f>
        <v>0</v>
      </c>
      <c r="K181" s="421"/>
      <c r="L181" s="438"/>
      <c r="M181" s="360"/>
    </row>
    <row r="182" spans="2:13" x14ac:dyDescent="0.25">
      <c r="C182" s="81"/>
      <c r="D182" s="392"/>
      <c r="E182" s="393"/>
      <c r="F182" s="393"/>
      <c r="G182" s="393"/>
      <c r="H182" s="393"/>
      <c r="I182" s="393"/>
      <c r="J182" s="393"/>
      <c r="K182" s="410"/>
      <c r="L182" s="428"/>
      <c r="M182" s="352"/>
    </row>
    <row r="183" spans="2:13" x14ac:dyDescent="0.25">
      <c r="B183" s="399" t="s">
        <v>140</v>
      </c>
      <c r="C183" s="168"/>
      <c r="D183" s="394">
        <f>D$118*$V$167</f>
        <v>0</v>
      </c>
      <c r="E183" s="395">
        <f>E$118*$S$167</f>
        <v>0</v>
      </c>
      <c r="F183" s="395">
        <f>F$118*$O$167</f>
        <v>0</v>
      </c>
      <c r="G183" s="395">
        <f>G$118*$O$167</f>
        <v>0</v>
      </c>
      <c r="H183" s="395">
        <f>H$118*$O$167</f>
        <v>0</v>
      </c>
      <c r="I183" s="395">
        <f>I$118*$O$167</f>
        <v>0</v>
      </c>
      <c r="J183" s="395">
        <f>J$118*$O$167</f>
        <v>0</v>
      </c>
      <c r="K183" s="410"/>
      <c r="L183" s="428"/>
      <c r="M183" s="352"/>
    </row>
    <row r="184" spans="2:13" x14ac:dyDescent="0.25">
      <c r="B184" s="109"/>
      <c r="C184" s="81"/>
      <c r="D184" s="392"/>
      <c r="E184" s="393"/>
      <c r="F184" s="393"/>
      <c r="G184" s="393"/>
      <c r="H184" s="393"/>
      <c r="I184" s="393"/>
      <c r="J184" s="393"/>
      <c r="K184" s="410"/>
      <c r="L184" s="428"/>
      <c r="M184" s="352"/>
    </row>
    <row r="185" spans="2:13" x14ac:dyDescent="0.25">
      <c r="B185" s="109" t="s">
        <v>141</v>
      </c>
      <c r="C185" s="81"/>
      <c r="D185" s="392"/>
      <c r="E185" s="393"/>
      <c r="F185" s="393"/>
      <c r="G185" s="393"/>
      <c r="H185" s="393"/>
      <c r="I185" s="393"/>
      <c r="J185" s="393"/>
      <c r="K185" s="413"/>
      <c r="L185" s="430"/>
      <c r="M185" s="361"/>
    </row>
    <row r="186" spans="2:13" x14ac:dyDescent="0.25">
      <c r="B186" s="393" t="s">
        <v>388</v>
      </c>
      <c r="C186" s="79"/>
      <c r="D186" s="392"/>
      <c r="E186" s="393"/>
      <c r="F186" s="393"/>
      <c r="G186" s="393"/>
      <c r="H186" s="393"/>
      <c r="I186" s="393"/>
      <c r="J186" s="393"/>
      <c r="K186" s="413"/>
      <c r="L186" s="430"/>
      <c r="M186" s="361"/>
    </row>
    <row r="187" spans="2:13" x14ac:dyDescent="0.25">
      <c r="C187" s="79"/>
      <c r="D187" s="392"/>
      <c r="E187" s="393"/>
      <c r="F187" s="393"/>
      <c r="G187" s="393"/>
      <c r="H187" s="393"/>
      <c r="I187" s="393"/>
      <c r="J187" s="393"/>
      <c r="K187" s="413"/>
      <c r="L187" s="430"/>
      <c r="M187" s="361"/>
    </row>
    <row r="188" spans="2:13" x14ac:dyDescent="0.25">
      <c r="B188" s="399" t="s">
        <v>142</v>
      </c>
      <c r="C188" s="168"/>
      <c r="D188" s="396">
        <f>IF($C$175="On-campus",(+D118*$W$166),(D118*$W$167))</f>
        <v>0</v>
      </c>
      <c r="E188" s="397">
        <f>IF($C$175="On-campus",(+E118*$T$166),(E118*$T$167))</f>
        <v>0</v>
      </c>
      <c r="F188" s="397">
        <f>IF($C$175="On-campus",(+F118*$P$166),(F118*$P$167))</f>
        <v>0</v>
      </c>
      <c r="G188" s="397">
        <f>IF($C$175="On-campus",(+G118*$P$166),(G118*$P$167))</f>
        <v>0</v>
      </c>
      <c r="H188" s="397">
        <f>IF($C$175="On-campus",(+H118*$P$166),(H118*$P$167))</f>
        <v>0</v>
      </c>
      <c r="I188" s="397">
        <f>IF($C$175="On-campus",(+I118*$P$166),(I118*$P$167))</f>
        <v>0</v>
      </c>
      <c r="J188" s="397">
        <f>IF($C$175="On-campus",(+J118*$P$166),(J118*$P$167))</f>
        <v>0</v>
      </c>
      <c r="K188" s="413"/>
      <c r="L188" s="430"/>
      <c r="M188" s="361"/>
    </row>
    <row r="189" spans="2:13" x14ac:dyDescent="0.25">
      <c r="D189" s="392"/>
      <c r="E189" s="393"/>
      <c r="F189" s="393"/>
      <c r="G189" s="393"/>
      <c r="H189" s="393"/>
      <c r="I189" s="393"/>
      <c r="J189" s="393"/>
      <c r="K189" s="410"/>
      <c r="L189" s="428"/>
      <c r="M189" s="352"/>
    </row>
    <row r="190" spans="2:13" x14ac:dyDescent="0.25">
      <c r="B190" s="399" t="s">
        <v>143</v>
      </c>
      <c r="C190" s="168"/>
      <c r="D190" s="394">
        <f>D$118*$W$167</f>
        <v>0</v>
      </c>
      <c r="E190" s="395">
        <f>E$118*$T$167</f>
        <v>0</v>
      </c>
      <c r="F190" s="395">
        <f>F$118*$P$167</f>
        <v>0</v>
      </c>
      <c r="G190" s="395">
        <f>G$118*$P$167</f>
        <v>0</v>
      </c>
      <c r="H190" s="395">
        <f>H$118*$P$167</f>
        <v>0</v>
      </c>
      <c r="I190" s="395">
        <f>I$118*$P$167</f>
        <v>0</v>
      </c>
      <c r="J190" s="395">
        <f>J$118*$P$167</f>
        <v>0</v>
      </c>
      <c r="K190" s="410"/>
      <c r="L190" s="428"/>
      <c r="M190" s="352"/>
    </row>
    <row r="191" spans="2:13" s="73" customFormat="1" x14ac:dyDescent="0.25">
      <c r="B191" s="74"/>
      <c r="C191" s="74"/>
      <c r="D191" s="240"/>
      <c r="E191" s="80"/>
      <c r="F191" s="80"/>
      <c r="G191" s="80"/>
      <c r="H191" s="80"/>
      <c r="I191" s="80"/>
      <c r="J191" s="80"/>
      <c r="K191" s="422"/>
      <c r="L191" s="439"/>
    </row>
    <row r="192" spans="2:13" x14ac:dyDescent="0.25">
      <c r="B192" s="73"/>
      <c r="C192" s="139" t="s">
        <v>144</v>
      </c>
      <c r="D192" s="400">
        <f>+D188+D181+D158+D118</f>
        <v>0</v>
      </c>
      <c r="E192" s="401">
        <f>+E188+E181+E158+E118</f>
        <v>0</v>
      </c>
      <c r="F192" s="401">
        <f>+F188+F181+F158+F118</f>
        <v>0</v>
      </c>
      <c r="G192" s="401">
        <f>+G188+G181+G158+G118</f>
        <v>0</v>
      </c>
      <c r="H192" s="401">
        <f>+H188+H181+H158+H118</f>
        <v>0</v>
      </c>
      <c r="I192" s="401">
        <f>+I188+I181+I158+I118</f>
        <v>0</v>
      </c>
      <c r="J192" s="401">
        <f>+J188+J181+J158+J118</f>
        <v>0</v>
      </c>
      <c r="K192" s="410"/>
      <c r="L192" s="428"/>
      <c r="M192" s="352"/>
    </row>
    <row r="193" spans="1:13" ht="15.75" thickBot="1" x14ac:dyDescent="0.3">
      <c r="C193" s="152" t="s">
        <v>145</v>
      </c>
      <c r="D193" s="402">
        <f>D35-D192</f>
        <v>0</v>
      </c>
      <c r="E193" s="403">
        <f>E35-E192</f>
        <v>0</v>
      </c>
      <c r="F193" s="403">
        <f>F35-F192</f>
        <v>0</v>
      </c>
      <c r="G193" s="403">
        <f>G35-G192</f>
        <v>0</v>
      </c>
      <c r="H193" s="403">
        <f>H35-H192</f>
        <v>0</v>
      </c>
      <c r="I193" s="403">
        <f>I35-I192</f>
        <v>0</v>
      </c>
      <c r="J193" s="403">
        <f>J35-J192</f>
        <v>0</v>
      </c>
      <c r="K193" s="408"/>
      <c r="L193" s="426"/>
    </row>
    <row r="194" spans="1:13" ht="16.5" customHeight="1" thickTop="1" x14ac:dyDescent="0.25">
      <c r="A194" s="97"/>
      <c r="C194" s="404" t="s">
        <v>129</v>
      </c>
      <c r="D194" s="241">
        <f>+D188+D181</f>
        <v>0</v>
      </c>
      <c r="E194" s="140">
        <f>+E188+E181</f>
        <v>0</v>
      </c>
      <c r="F194" s="140">
        <f>+F188+F181</f>
        <v>0</v>
      </c>
      <c r="G194" s="140">
        <f>+G188+G181</f>
        <v>0</v>
      </c>
      <c r="H194" s="140">
        <f>+H188+H181</f>
        <v>0</v>
      </c>
      <c r="I194" s="140">
        <f>+I188+I181</f>
        <v>0</v>
      </c>
      <c r="J194" s="140">
        <f>+J188+J181</f>
        <v>0</v>
      </c>
      <c r="K194" s="408"/>
      <c r="L194" s="426"/>
      <c r="M194" s="97"/>
    </row>
    <row r="195" spans="1:13" x14ac:dyDescent="0.25">
      <c r="A195" s="97"/>
      <c r="B195" s="97"/>
      <c r="C195" s="97"/>
      <c r="D195" s="242"/>
      <c r="E195" s="98"/>
      <c r="F195" s="98"/>
      <c r="G195" s="98"/>
      <c r="H195" s="98"/>
      <c r="I195" s="98"/>
      <c r="J195" s="98"/>
      <c r="K195" s="408"/>
      <c r="L195" s="426"/>
      <c r="M195" s="97"/>
    </row>
    <row r="196" spans="1:13" x14ac:dyDescent="0.25">
      <c r="A196" s="97"/>
      <c r="B196" s="97"/>
      <c r="C196" s="97"/>
      <c r="D196" s="242"/>
      <c r="E196" s="98"/>
      <c r="F196" s="98"/>
      <c r="G196" s="98"/>
      <c r="H196" s="98"/>
      <c r="I196" s="98"/>
      <c r="J196" s="98"/>
      <c r="K196" s="423"/>
      <c r="L196" s="440"/>
      <c r="M196" s="97"/>
    </row>
    <row r="197" spans="1:13" x14ac:dyDescent="0.25">
      <c r="A197" s="97"/>
      <c r="B197" s="97"/>
      <c r="C197" s="142" t="s">
        <v>146</v>
      </c>
      <c r="D197" s="242">
        <f>+D194+D160</f>
        <v>0</v>
      </c>
      <c r="E197" s="98">
        <f>+E194+E160</f>
        <v>0</v>
      </c>
      <c r="F197" s="98">
        <f>+F194+F160</f>
        <v>0</v>
      </c>
      <c r="G197" s="98">
        <f>+G194+G160</f>
        <v>0</v>
      </c>
      <c r="H197" s="98">
        <f>+H194+H160</f>
        <v>0</v>
      </c>
      <c r="I197" s="98">
        <f>+I194+I160</f>
        <v>0</v>
      </c>
      <c r="J197" s="98">
        <f>+J194+J160</f>
        <v>0</v>
      </c>
      <c r="K197" s="423"/>
      <c r="L197" s="440"/>
      <c r="M197" s="97"/>
    </row>
    <row r="198" spans="1:13" ht="30.75" thickBot="1" x14ac:dyDescent="0.3">
      <c r="A198" s="97"/>
      <c r="B198" s="97"/>
      <c r="C198" s="478" t="s">
        <v>147</v>
      </c>
      <c r="D198" s="242"/>
      <c r="E198" s="98"/>
      <c r="F198" s="98"/>
      <c r="G198" s="98"/>
      <c r="H198" s="98"/>
      <c r="I198" s="98"/>
      <c r="J198" s="98"/>
      <c r="K198" s="423"/>
      <c r="L198" s="440"/>
      <c r="M198" s="97"/>
    </row>
    <row r="199" spans="1:13" ht="15.75" thickBot="1" x14ac:dyDescent="0.3">
      <c r="A199" s="97"/>
      <c r="B199" s="121"/>
      <c r="C199" s="73" t="s">
        <v>148</v>
      </c>
      <c r="D199" s="477"/>
      <c r="E199" s="99">
        <f>+D199-D200</f>
        <v>0</v>
      </c>
      <c r="F199" s="99">
        <f t="shared" ref="F199:I199" si="88">+E199-E200</f>
        <v>0</v>
      </c>
      <c r="G199" s="99">
        <f t="shared" si="88"/>
        <v>0</v>
      </c>
      <c r="H199" s="99">
        <f>+G199-G200</f>
        <v>0</v>
      </c>
      <c r="I199" s="99">
        <f t="shared" si="88"/>
        <v>0</v>
      </c>
      <c r="J199" s="99">
        <f t="shared" ref="J199" si="89">+I199-I200</f>
        <v>0</v>
      </c>
      <c r="K199" s="423"/>
      <c r="L199" s="440"/>
      <c r="M199" s="97"/>
    </row>
    <row r="200" spans="1:13" x14ac:dyDescent="0.25">
      <c r="B200" s="97"/>
      <c r="C200" s="73" t="s">
        <v>149</v>
      </c>
      <c r="D200" s="243">
        <v>0</v>
      </c>
      <c r="E200" s="177">
        <v>0</v>
      </c>
      <c r="F200" s="177">
        <v>0</v>
      </c>
      <c r="G200" s="177">
        <v>0</v>
      </c>
      <c r="H200" s="177">
        <v>0</v>
      </c>
      <c r="I200" s="177">
        <v>0</v>
      </c>
      <c r="J200" s="177">
        <v>0</v>
      </c>
      <c r="K200" s="408"/>
      <c r="L200" s="426"/>
    </row>
    <row r="201" spans="1:13" x14ac:dyDescent="0.25">
      <c r="C201" s="73"/>
      <c r="D201" s="223"/>
      <c r="E201" s="99"/>
      <c r="F201" s="99"/>
      <c r="G201" s="100"/>
      <c r="H201" s="100"/>
      <c r="I201" s="100"/>
      <c r="J201" s="100"/>
      <c r="K201" s="408"/>
      <c r="L201" s="426"/>
    </row>
    <row r="202" spans="1:13" ht="15.75" x14ac:dyDescent="0.25">
      <c r="A202" s="47"/>
      <c r="C202" s="73" t="s">
        <v>150</v>
      </c>
      <c r="D202" s="223">
        <v>0</v>
      </c>
      <c r="E202" s="99">
        <f>+D202-D203</f>
        <v>0</v>
      </c>
      <c r="F202" s="99">
        <v>0</v>
      </c>
      <c r="G202" s="99">
        <f>F202-F203</f>
        <v>0</v>
      </c>
      <c r="H202" s="99">
        <f t="shared" ref="H202:J202" si="90">G202-G203</f>
        <v>0</v>
      </c>
      <c r="I202" s="99">
        <f t="shared" si="90"/>
        <v>0</v>
      </c>
      <c r="J202" s="99">
        <f t="shared" si="90"/>
        <v>0</v>
      </c>
      <c r="K202" s="423"/>
      <c r="L202" s="440"/>
      <c r="M202" s="47"/>
    </row>
    <row r="203" spans="1:13" ht="15.75" hidden="1" x14ac:dyDescent="0.25">
      <c r="B203" s="47"/>
      <c r="C203" s="73" t="s">
        <v>151</v>
      </c>
      <c r="D203" s="223">
        <v>0</v>
      </c>
      <c r="E203" s="99">
        <v>0</v>
      </c>
      <c r="F203" s="99">
        <v>0</v>
      </c>
      <c r="G203" s="99">
        <v>0</v>
      </c>
      <c r="H203" s="99">
        <v>0</v>
      </c>
      <c r="I203" s="99">
        <v>0</v>
      </c>
      <c r="J203" s="99">
        <v>0</v>
      </c>
      <c r="K203" s="423"/>
      <c r="L203" s="440"/>
    </row>
    <row r="204" spans="1:13" hidden="1" x14ac:dyDescent="0.25">
      <c r="D204" s="244"/>
      <c r="K204" s="423"/>
      <c r="L204" s="440"/>
    </row>
    <row r="205" spans="1:13" hidden="1" x14ac:dyDescent="0.25">
      <c r="D205" s="244"/>
      <c r="K205" s="408"/>
      <c r="L205" s="426"/>
    </row>
    <row r="206" spans="1:13" hidden="1" x14ac:dyDescent="0.25">
      <c r="D206" s="244"/>
      <c r="K206" s="408"/>
      <c r="L206" s="426"/>
    </row>
    <row r="207" spans="1:13" hidden="1" x14ac:dyDescent="0.25">
      <c r="D207" s="244"/>
      <c r="K207" s="423"/>
      <c r="L207" s="440"/>
    </row>
    <row r="208" spans="1:13" hidden="1" x14ac:dyDescent="0.25">
      <c r="D208" s="244"/>
      <c r="K208" s="423"/>
      <c r="L208" s="440"/>
    </row>
    <row r="209" spans="1:13" hidden="1" x14ac:dyDescent="0.25">
      <c r="D209" s="244"/>
      <c r="K209" s="423"/>
      <c r="L209" s="440"/>
    </row>
    <row r="210" spans="1:13" s="47" customFormat="1" ht="22.5" customHeight="1" x14ac:dyDescent="0.25">
      <c r="A210" s="74"/>
      <c r="B210" s="74"/>
      <c r="C210" s="74"/>
      <c r="D210" s="244"/>
      <c r="E210" s="74"/>
      <c r="F210" s="74"/>
      <c r="G210" s="74"/>
      <c r="H210" s="74"/>
      <c r="I210" s="74"/>
      <c r="J210" s="74"/>
      <c r="K210" s="408"/>
      <c r="L210" s="426"/>
      <c r="M210" s="74"/>
    </row>
    <row r="211" spans="1:13" ht="15.75" thickBot="1" x14ac:dyDescent="0.3">
      <c r="D211" s="245"/>
      <c r="K211" s="408"/>
      <c r="L211" s="426"/>
    </row>
    <row r="212" spans="1:13" ht="16.5" thickBot="1" x14ac:dyDescent="0.3">
      <c r="C212" s="152" t="s">
        <v>152</v>
      </c>
      <c r="D212" s="221">
        <f>+D193-D199</f>
        <v>0</v>
      </c>
      <c r="E212" s="165">
        <f>+E193-E199</f>
        <v>0</v>
      </c>
      <c r="F212" s="165">
        <f>+F193-F199</f>
        <v>0</v>
      </c>
      <c r="G212" s="165">
        <f>+G193-G199</f>
        <v>0</v>
      </c>
      <c r="H212" s="165">
        <f>+H193-H199</f>
        <v>0</v>
      </c>
      <c r="I212" s="165">
        <f>+I193-I199</f>
        <v>0</v>
      </c>
      <c r="J212" s="165">
        <f>+J193-J199</f>
        <v>0</v>
      </c>
      <c r="K212" s="424"/>
      <c r="L212" s="441"/>
    </row>
    <row r="213" spans="1:13" x14ac:dyDescent="0.25">
      <c r="D213" s="101"/>
      <c r="E213" s="101"/>
      <c r="F213" s="101"/>
    </row>
  </sheetData>
  <mergeCells count="11">
    <mergeCell ref="A4:J5"/>
    <mergeCell ref="B165:C171"/>
    <mergeCell ref="D7:J7"/>
    <mergeCell ref="V163:X163"/>
    <mergeCell ref="D132:J132"/>
    <mergeCell ref="R163:T163"/>
    <mergeCell ref="N163:P163"/>
    <mergeCell ref="N162:P162"/>
    <mergeCell ref="R162:T162"/>
    <mergeCell ref="V162:X162"/>
    <mergeCell ref="A160:B160"/>
  </mergeCells>
  <phoneticPr fontId="10" type="noConversion"/>
  <dataValidations count="1">
    <dataValidation type="list" allowBlank="1" showInputMessage="1" showErrorMessage="1" sqref="C175" xr:uid="{00000000-0002-0000-0000-000000000000}">
      <formula1>$N$166:$N$172</formula1>
    </dataValidation>
  </dataValidations>
  <hyperlinks>
    <hyperlink ref="C65" r:id="rId1" xr:uid="{8590B849-384D-4492-A9FF-B02919B1A333}"/>
  </hyperlinks>
  <pageMargins left="0.23" right="0.17" top="0.79" bottom="0.39" header="0.4" footer="0.16"/>
  <pageSetup paperSize="5" scale="64" fitToHeight="0" orientation="landscape" horizontalDpi="1200" verticalDpi="1200" r:id="rId2"/>
  <headerFooter>
    <oddHeader>&amp;CSELF-SUPPORTING DEGREE GRADUATE PROFESSIONAL PROGRAM
OPERATING BUDGET PLAN</oddHeader>
    <oddFooter>&amp;L&amp;"Arial,Italic"&amp;10&amp;D&amp;R&amp;"Arial,Italic"&amp;10&amp;F</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4B1D670-4AC8-450B-B8BE-9B65D4060730}">
          <x14:formula1>
            <xm:f>CTOs!$B$3:$B$46</xm:f>
          </x14:formula1>
          <xm:sqref>C48:C50</xm:sqref>
        </x14:dataValidation>
        <x14:dataValidation type="list" allowBlank="1" showInputMessage="1" showErrorMessage="1" xr:uid="{82AE9EF7-FDBE-4AE8-8067-1DA17FF248C7}">
          <x14:formula1>
            <xm:f>CTOs!$D$3:$D$56</xm:f>
          </x14:formula1>
          <xm:sqref>C57:C59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N53"/>
  <sheetViews>
    <sheetView workbookViewId="0">
      <selection activeCell="E40" sqref="E40"/>
    </sheetView>
  </sheetViews>
  <sheetFormatPr defaultRowHeight="15" x14ac:dyDescent="0.25"/>
  <cols>
    <col min="1" max="1" width="1.6640625" style="4" customWidth="1"/>
    <col min="2" max="2" width="4.21875" style="4" customWidth="1"/>
    <col min="3" max="3" width="10.109375" style="4" customWidth="1"/>
    <col min="4" max="4" width="25.21875" style="4" customWidth="1"/>
    <col min="5" max="5" width="9.33203125" style="4" customWidth="1"/>
    <col min="6" max="6" width="11.6640625" style="4" customWidth="1"/>
    <col min="7" max="7" width="9" style="4" bestFit="1" customWidth="1"/>
    <col min="8" max="8" width="10.21875" style="4" customWidth="1"/>
    <col min="9" max="9" width="10.5546875" style="4" customWidth="1"/>
    <col min="10" max="10" width="10" style="4" customWidth="1"/>
    <col min="11" max="11" width="9" style="4" bestFit="1" customWidth="1"/>
    <col min="12" max="12" width="9" style="4" hidden="1" customWidth="1"/>
    <col min="13" max="16384" width="8.88671875" style="4"/>
  </cols>
  <sheetData>
    <row r="1" spans="1:14" ht="18" customHeight="1" x14ac:dyDescent="0.25">
      <c r="A1" s="29" t="s">
        <v>153</v>
      </c>
      <c r="B1" s="30"/>
      <c r="C1" s="30"/>
      <c r="D1" s="30"/>
      <c r="E1" s="30"/>
      <c r="F1" s="30"/>
      <c r="G1" s="28"/>
      <c r="H1" s="28"/>
      <c r="I1" s="28"/>
      <c r="J1" s="28"/>
      <c r="K1" s="28"/>
      <c r="L1" s="28"/>
      <c r="M1" s="3"/>
      <c r="N1" s="3"/>
    </row>
    <row r="2" spans="1:14" ht="12.75" customHeight="1" x14ac:dyDescent="0.25">
      <c r="A2" s="3"/>
      <c r="B2" s="5"/>
      <c r="C2" s="3"/>
      <c r="D2" s="3"/>
      <c r="E2" s="3"/>
      <c r="F2" s="3"/>
      <c r="G2" s="3"/>
      <c r="H2" s="3"/>
      <c r="I2" s="3"/>
      <c r="J2" s="3"/>
      <c r="K2" s="3"/>
      <c r="L2" s="3"/>
      <c r="M2" s="3"/>
      <c r="N2" s="3"/>
    </row>
    <row r="3" spans="1:14" ht="12.75" customHeight="1" x14ac:dyDescent="0.25">
      <c r="A3" s="500" t="s">
        <v>154</v>
      </c>
      <c r="B3" s="500"/>
      <c r="C3" s="500"/>
      <c r="D3" s="500"/>
      <c r="E3" s="500"/>
      <c r="F3" s="500"/>
      <c r="G3" s="27"/>
      <c r="H3" s="27"/>
      <c r="I3" s="27"/>
      <c r="J3" s="27"/>
      <c r="K3" s="27"/>
      <c r="L3" s="27"/>
      <c r="M3" s="6"/>
      <c r="N3" s="7"/>
    </row>
    <row r="4" spans="1:14" ht="12.75" customHeight="1" x14ac:dyDescent="0.25">
      <c r="A4" s="6" t="s">
        <v>155</v>
      </c>
      <c r="B4" s="8"/>
      <c r="C4" s="46" t="s">
        <v>156</v>
      </c>
      <c r="E4" s="7"/>
      <c r="F4" s="7"/>
      <c r="G4" s="7"/>
      <c r="H4" s="7"/>
      <c r="I4" s="7"/>
      <c r="J4" s="7"/>
      <c r="K4" s="7"/>
      <c r="L4" s="7"/>
      <c r="M4" s="7"/>
      <c r="N4" s="7"/>
    </row>
    <row r="5" spans="1:14" ht="12.75" customHeight="1" x14ac:dyDescent="0.25">
      <c r="A5" s="9" t="s">
        <v>157</v>
      </c>
      <c r="B5" s="8"/>
      <c r="C5" s="23">
        <f>'SSGPDP Program Profile-Exist '!B12</f>
        <v>0</v>
      </c>
      <c r="D5" s="23"/>
      <c r="E5" s="23"/>
      <c r="F5" s="7"/>
      <c r="G5" s="7"/>
      <c r="H5" s="7"/>
      <c r="I5" s="7"/>
      <c r="J5" s="7"/>
      <c r="K5" s="7"/>
      <c r="L5" s="7"/>
      <c r="M5" s="7"/>
      <c r="N5" s="7"/>
    </row>
    <row r="6" spans="1:14" ht="12.75" customHeight="1" x14ac:dyDescent="0.25">
      <c r="A6" s="9" t="s">
        <v>158</v>
      </c>
      <c r="B6" s="8"/>
      <c r="C6" s="7"/>
      <c r="D6" s="46">
        <f>'SSGPDP Program Profile-Exist '!B5</f>
        <v>0</v>
      </c>
      <c r="E6" s="23"/>
      <c r="F6" s="7" t="s">
        <v>159</v>
      </c>
      <c r="G6" s="7"/>
      <c r="H6" s="7"/>
      <c r="I6" s="7"/>
      <c r="J6" s="7"/>
      <c r="K6" s="7"/>
      <c r="L6" s="7"/>
      <c r="M6" s="7"/>
      <c r="N6" s="7"/>
    </row>
    <row r="7" spans="1:14" ht="12.75" customHeight="1" x14ac:dyDescent="0.25">
      <c r="A7" s="9" t="s">
        <v>160</v>
      </c>
      <c r="B7" s="8"/>
      <c r="C7" s="7"/>
      <c r="D7" s="46"/>
      <c r="E7" s="23"/>
      <c r="F7" s="7" t="s">
        <v>161</v>
      </c>
      <c r="G7" s="7"/>
      <c r="H7" s="7"/>
      <c r="I7" s="7"/>
      <c r="J7" s="7"/>
      <c r="K7" s="7"/>
      <c r="L7" s="7"/>
      <c r="M7" s="7"/>
      <c r="N7" s="7"/>
    </row>
    <row r="8" spans="1:14" ht="12.75" customHeight="1" x14ac:dyDescent="0.25">
      <c r="A8" s="9" t="s">
        <v>162</v>
      </c>
      <c r="B8" s="8"/>
      <c r="C8" s="7"/>
      <c r="D8" s="46">
        <f>'SSGPDP Program Profile-Exist '!B4</f>
        <v>0</v>
      </c>
      <c r="E8" s="23"/>
      <c r="F8" s="7" t="s">
        <v>163</v>
      </c>
      <c r="G8" s="7"/>
      <c r="H8" s="7"/>
      <c r="I8" s="7"/>
      <c r="J8" s="7"/>
      <c r="K8" s="7"/>
      <c r="L8" s="7"/>
      <c r="M8" s="7"/>
      <c r="N8" s="7"/>
    </row>
    <row r="9" spans="1:14" ht="12.75" customHeight="1" x14ac:dyDescent="0.25">
      <c r="A9" s="9"/>
      <c r="B9" s="8"/>
      <c r="C9" s="7"/>
      <c r="D9" s="46"/>
      <c r="E9" s="23"/>
      <c r="F9" s="7" t="s">
        <v>164</v>
      </c>
      <c r="G9" s="7"/>
      <c r="H9" s="7"/>
      <c r="I9" s="7"/>
      <c r="J9" s="7"/>
      <c r="K9" s="7"/>
      <c r="L9" s="7"/>
      <c r="M9" s="7"/>
      <c r="N9" s="7"/>
    </row>
    <row r="10" spans="1:14" ht="12.75" customHeight="1" x14ac:dyDescent="0.25">
      <c r="A10" s="9" t="s">
        <v>165</v>
      </c>
      <c r="B10" s="8"/>
      <c r="C10" s="7"/>
      <c r="D10" s="46"/>
      <c r="E10" s="23"/>
      <c r="F10" s="7" t="s">
        <v>166</v>
      </c>
      <c r="G10" s="7"/>
      <c r="H10" s="7"/>
      <c r="I10" s="7"/>
      <c r="J10" s="7"/>
      <c r="K10" s="7"/>
      <c r="L10" s="7"/>
      <c r="M10" s="7"/>
      <c r="N10" s="7"/>
    </row>
    <row r="11" spans="1:14" ht="12.75" customHeight="1" x14ac:dyDescent="0.25">
      <c r="A11" s="9"/>
      <c r="B11" s="8"/>
      <c r="C11" s="7"/>
      <c r="D11" s="7"/>
      <c r="E11" s="7"/>
      <c r="F11" s="7"/>
      <c r="G11" s="7"/>
      <c r="H11" s="7"/>
      <c r="I11" s="7"/>
      <c r="J11" s="7"/>
      <c r="K11" s="7"/>
      <c r="L11" s="7"/>
      <c r="M11" s="7"/>
      <c r="N11" s="7"/>
    </row>
    <row r="12" spans="1:14" ht="12.75" customHeight="1" x14ac:dyDescent="0.25">
      <c r="A12" s="6" t="s">
        <v>167</v>
      </c>
      <c r="B12" s="8"/>
      <c r="C12" s="7"/>
      <c r="D12" s="6"/>
      <c r="E12" s="7"/>
      <c r="F12" s="7"/>
      <c r="G12" s="7"/>
      <c r="H12" s="7"/>
      <c r="I12" s="7"/>
      <c r="J12" s="7"/>
      <c r="K12" s="7"/>
      <c r="L12" s="7"/>
      <c r="M12" s="7"/>
      <c r="N12" s="7"/>
    </row>
    <row r="13" spans="1:14" ht="12.75" customHeight="1" thickBot="1" x14ac:dyDescent="0.3">
      <c r="A13" s="7"/>
      <c r="B13" s="8"/>
      <c r="C13" s="6"/>
      <c r="D13" s="7"/>
      <c r="E13" s="7"/>
      <c r="F13" s="304"/>
      <c r="G13" s="304"/>
      <c r="H13" s="305" t="s">
        <v>168</v>
      </c>
      <c r="I13" s="305"/>
      <c r="J13" s="305"/>
      <c r="K13" s="305"/>
      <c r="L13" s="68"/>
      <c r="M13" s="7"/>
      <c r="N13" s="7"/>
    </row>
    <row r="14" spans="1:14" ht="26.25" x14ac:dyDescent="0.25">
      <c r="A14" s="7"/>
      <c r="B14" s="8"/>
      <c r="C14" s="6"/>
      <c r="D14" s="7"/>
      <c r="E14" s="251" t="s">
        <v>20</v>
      </c>
      <c r="F14" s="10" t="s">
        <v>21</v>
      </c>
      <c r="G14" s="302" t="s">
        <v>22</v>
      </c>
      <c r="H14" s="10" t="s">
        <v>23</v>
      </c>
      <c r="I14" s="10" t="s">
        <v>24</v>
      </c>
      <c r="J14" s="10" t="s">
        <v>25</v>
      </c>
      <c r="K14" s="303" t="s">
        <v>26</v>
      </c>
      <c r="L14" s="10" t="e">
        <f>+'SSGPDP Bgt Template'!#REF!</f>
        <v>#REF!</v>
      </c>
      <c r="M14" s="306"/>
      <c r="N14" s="7"/>
    </row>
    <row r="15" spans="1:14" ht="12.75" customHeight="1" x14ac:dyDescent="0.25">
      <c r="A15" s="7"/>
      <c r="B15" s="8"/>
      <c r="C15" s="6"/>
      <c r="D15" s="7"/>
      <c r="E15" s="252"/>
      <c r="F15" s="7"/>
      <c r="G15" s="286"/>
      <c r="H15" s="7"/>
      <c r="I15" s="7"/>
      <c r="J15" s="7"/>
      <c r="K15" s="268"/>
      <c r="L15" s="7"/>
      <c r="M15" s="306"/>
      <c r="N15" s="7"/>
    </row>
    <row r="16" spans="1:14" ht="12.75" customHeight="1" x14ac:dyDescent="0.25">
      <c r="A16" s="7"/>
      <c r="B16" s="8"/>
      <c r="C16" s="6" t="s">
        <v>169</v>
      </c>
      <c r="D16" s="7"/>
      <c r="E16" s="253"/>
      <c r="F16" s="31"/>
      <c r="G16" s="287"/>
      <c r="H16" s="31"/>
      <c r="I16" s="31"/>
      <c r="J16" s="31"/>
      <c r="K16" s="269"/>
      <c r="L16" s="31"/>
      <c r="M16" s="306"/>
      <c r="N16" s="7"/>
    </row>
    <row r="17" spans="1:14" ht="12.75" customHeight="1" x14ac:dyDescent="0.25">
      <c r="A17" s="7"/>
      <c r="B17" s="8">
        <v>1</v>
      </c>
      <c r="C17" s="11">
        <f>C5</f>
        <v>0</v>
      </c>
      <c r="D17" s="11"/>
      <c r="E17" s="254"/>
      <c r="F17" s="32"/>
      <c r="G17" s="288"/>
      <c r="H17" s="32"/>
      <c r="I17" s="32"/>
      <c r="J17" s="32"/>
      <c r="K17" s="270"/>
      <c r="L17" s="32">
        <v>0</v>
      </c>
      <c r="M17" s="306"/>
      <c r="N17" s="7"/>
    </row>
    <row r="18" spans="1:14" ht="12.75" customHeight="1" x14ac:dyDescent="0.25">
      <c r="A18" s="6"/>
      <c r="B18" s="12">
        <f>B17+1</f>
        <v>2</v>
      </c>
      <c r="C18" s="6" t="s">
        <v>170</v>
      </c>
      <c r="D18" s="6"/>
      <c r="E18" s="255">
        <f>E17</f>
        <v>0</v>
      </c>
      <c r="F18" s="33">
        <f>F17</f>
        <v>0</v>
      </c>
      <c r="G18" s="289">
        <f t="shared" ref="G18:L18" si="0">G17</f>
        <v>0</v>
      </c>
      <c r="H18" s="33">
        <f t="shared" si="0"/>
        <v>0</v>
      </c>
      <c r="I18" s="33">
        <f t="shared" si="0"/>
        <v>0</v>
      </c>
      <c r="J18" s="33">
        <f t="shared" si="0"/>
        <v>0</v>
      </c>
      <c r="K18" s="271">
        <f t="shared" si="0"/>
        <v>0</v>
      </c>
      <c r="L18" s="33">
        <f t="shared" si="0"/>
        <v>0</v>
      </c>
      <c r="M18" s="307"/>
      <c r="N18" s="6"/>
    </row>
    <row r="19" spans="1:14" ht="12.75" customHeight="1" x14ac:dyDescent="0.25">
      <c r="A19" s="7"/>
      <c r="B19" s="8"/>
      <c r="C19" s="6"/>
      <c r="D19" s="7"/>
      <c r="E19" s="252"/>
      <c r="F19" s="7"/>
      <c r="G19" s="286"/>
      <c r="H19" s="7"/>
      <c r="I19" s="7"/>
      <c r="J19" s="7"/>
      <c r="K19" s="268"/>
      <c r="L19" s="7"/>
      <c r="M19" s="306"/>
      <c r="N19" s="7"/>
    </row>
    <row r="20" spans="1:14" ht="12.75" customHeight="1" x14ac:dyDescent="0.25">
      <c r="A20" s="7"/>
      <c r="B20" s="8"/>
      <c r="C20" s="6" t="s">
        <v>171</v>
      </c>
      <c r="D20" s="7"/>
      <c r="E20" s="256"/>
      <c r="F20" s="13"/>
      <c r="G20" s="290"/>
      <c r="H20" s="13"/>
      <c r="I20" s="13"/>
      <c r="J20" s="13"/>
      <c r="K20" s="272"/>
      <c r="L20" s="13"/>
      <c r="M20" s="306"/>
      <c r="N20" s="7"/>
    </row>
    <row r="21" spans="1:14" ht="12.75" customHeight="1" x14ac:dyDescent="0.25">
      <c r="A21" s="7"/>
      <c r="B21" s="8">
        <f>B18+1</f>
        <v>3</v>
      </c>
      <c r="C21" s="499" t="s">
        <v>172</v>
      </c>
      <c r="D21" s="499"/>
      <c r="E21" s="257"/>
      <c r="F21" s="34"/>
      <c r="G21" s="291"/>
      <c r="H21" s="34"/>
      <c r="I21" s="34"/>
      <c r="J21" s="34"/>
      <c r="K21" s="273"/>
      <c r="L21" s="34">
        <v>0</v>
      </c>
      <c r="M21" s="306"/>
      <c r="N21" s="7"/>
    </row>
    <row r="22" spans="1:14" ht="12.75" customHeight="1" x14ac:dyDescent="0.25">
      <c r="A22" s="7"/>
      <c r="B22" s="8">
        <f>B21+1</f>
        <v>4</v>
      </c>
      <c r="C22" s="499" t="s">
        <v>173</v>
      </c>
      <c r="D22" s="499"/>
      <c r="E22" s="257"/>
      <c r="F22" s="34"/>
      <c r="G22" s="291"/>
      <c r="H22" s="34"/>
      <c r="I22" s="34"/>
      <c r="J22" s="34"/>
      <c r="K22" s="273"/>
      <c r="L22" s="34">
        <v>0</v>
      </c>
      <c r="M22" s="306"/>
      <c r="N22" s="7"/>
    </row>
    <row r="23" spans="1:14" ht="12.75" customHeight="1" x14ac:dyDescent="0.25">
      <c r="A23" s="7"/>
      <c r="B23" s="8">
        <f t="shared" ref="B23:B27" si="1">B22+1</f>
        <v>5</v>
      </c>
      <c r="C23" s="499" t="s">
        <v>174</v>
      </c>
      <c r="D23" s="499"/>
      <c r="E23" s="257"/>
      <c r="F23" s="34"/>
      <c r="G23" s="291"/>
      <c r="H23" s="34"/>
      <c r="I23" s="34"/>
      <c r="J23" s="34"/>
      <c r="K23" s="273"/>
      <c r="L23" s="34">
        <v>0</v>
      </c>
      <c r="M23" s="306"/>
      <c r="N23" s="7"/>
    </row>
    <row r="24" spans="1:14" ht="12.75" customHeight="1" x14ac:dyDescent="0.25">
      <c r="A24" s="7"/>
      <c r="B24" s="8">
        <f t="shared" si="1"/>
        <v>6</v>
      </c>
      <c r="C24" s="499" t="s">
        <v>175</v>
      </c>
      <c r="D24" s="499"/>
      <c r="E24" s="257"/>
      <c r="F24" s="34"/>
      <c r="G24" s="291"/>
      <c r="H24" s="34"/>
      <c r="I24" s="34"/>
      <c r="J24" s="34"/>
      <c r="K24" s="273"/>
      <c r="L24" s="34">
        <v>0</v>
      </c>
      <c r="M24" s="306"/>
      <c r="N24" s="7"/>
    </row>
    <row r="25" spans="1:14" ht="12.75" customHeight="1" x14ac:dyDescent="0.25">
      <c r="A25" s="7"/>
      <c r="B25" s="8">
        <f t="shared" si="1"/>
        <v>7</v>
      </c>
      <c r="C25" s="499" t="s">
        <v>176</v>
      </c>
      <c r="D25" s="499"/>
      <c r="E25" s="257"/>
      <c r="F25" s="34"/>
      <c r="G25" s="291"/>
      <c r="H25" s="34"/>
      <c r="I25" s="34"/>
      <c r="J25" s="34"/>
      <c r="K25" s="273"/>
      <c r="L25" s="34">
        <v>0</v>
      </c>
      <c r="M25" s="306"/>
      <c r="N25" s="7"/>
    </row>
    <row r="26" spans="1:14" ht="12.75" customHeight="1" x14ac:dyDescent="0.25">
      <c r="A26" s="7"/>
      <c r="B26" s="8">
        <f t="shared" si="1"/>
        <v>8</v>
      </c>
      <c r="C26" s="499" t="s">
        <v>177</v>
      </c>
      <c r="D26" s="499"/>
      <c r="E26" s="257"/>
      <c r="F26" s="34"/>
      <c r="G26" s="291"/>
      <c r="H26" s="34"/>
      <c r="I26" s="34"/>
      <c r="J26" s="34"/>
      <c r="K26" s="273"/>
      <c r="L26" s="34">
        <v>0</v>
      </c>
      <c r="M26" s="306"/>
      <c r="N26" s="7"/>
    </row>
    <row r="27" spans="1:14" ht="12.75" customHeight="1" x14ac:dyDescent="0.25">
      <c r="A27" s="7"/>
      <c r="B27" s="8">
        <f t="shared" si="1"/>
        <v>9</v>
      </c>
      <c r="C27" s="499" t="s">
        <v>178</v>
      </c>
      <c r="D27" s="499"/>
      <c r="E27" s="258"/>
      <c r="F27" s="14"/>
      <c r="G27" s="292"/>
      <c r="H27" s="14"/>
      <c r="I27" s="14"/>
      <c r="J27" s="14"/>
      <c r="K27" s="274"/>
      <c r="L27" s="14">
        <v>0</v>
      </c>
      <c r="M27" s="306"/>
      <c r="N27" s="7"/>
    </row>
    <row r="28" spans="1:14" ht="12.75" customHeight="1" x14ac:dyDescent="0.25">
      <c r="A28" s="7"/>
      <c r="B28" s="8">
        <f>B27+1</f>
        <v>10</v>
      </c>
      <c r="C28" s="7" t="s">
        <v>130</v>
      </c>
      <c r="D28" s="15"/>
      <c r="E28" s="259">
        <f>SUM(E21:E27)</f>
        <v>0</v>
      </c>
      <c r="F28" s="35">
        <f>SUM(F21:F27)</f>
        <v>0</v>
      </c>
      <c r="G28" s="293">
        <f t="shared" ref="G28:L28" si="2">SUM(G21:G27)</f>
        <v>0</v>
      </c>
      <c r="H28" s="35">
        <f t="shared" si="2"/>
        <v>0</v>
      </c>
      <c r="I28" s="35">
        <f t="shared" si="2"/>
        <v>0</v>
      </c>
      <c r="J28" s="35">
        <f t="shared" si="2"/>
        <v>0</v>
      </c>
      <c r="K28" s="275">
        <f t="shared" si="2"/>
        <v>0</v>
      </c>
      <c r="L28" s="35">
        <f t="shared" si="2"/>
        <v>0</v>
      </c>
      <c r="M28" s="306"/>
      <c r="N28" s="7"/>
    </row>
    <row r="29" spans="1:14" ht="12.75" customHeight="1" x14ac:dyDescent="0.25">
      <c r="A29" s="7"/>
      <c r="B29" s="8">
        <f>B28+1</f>
        <v>11</v>
      </c>
      <c r="C29" s="7" t="s">
        <v>179</v>
      </c>
      <c r="D29" s="15"/>
      <c r="E29" s="260" t="e">
        <f>E17/E28</f>
        <v>#DIV/0!</v>
      </c>
      <c r="F29" s="16" t="e">
        <f>F17/F28</f>
        <v>#DIV/0!</v>
      </c>
      <c r="G29" s="294" t="e">
        <f t="shared" ref="G29:L29" si="3">G17/G28</f>
        <v>#DIV/0!</v>
      </c>
      <c r="H29" s="16" t="e">
        <f t="shared" si="3"/>
        <v>#DIV/0!</v>
      </c>
      <c r="I29" s="16" t="e">
        <f t="shared" si="3"/>
        <v>#DIV/0!</v>
      </c>
      <c r="J29" s="16" t="e">
        <f t="shared" si="3"/>
        <v>#DIV/0!</v>
      </c>
      <c r="K29" s="276" t="e">
        <f t="shared" si="3"/>
        <v>#DIV/0!</v>
      </c>
      <c r="L29" s="16" t="e">
        <f t="shared" si="3"/>
        <v>#DIV/0!</v>
      </c>
      <c r="M29" s="306"/>
      <c r="N29" s="7"/>
    </row>
    <row r="30" spans="1:14" ht="12.75" customHeight="1" x14ac:dyDescent="0.25">
      <c r="A30" s="7"/>
      <c r="B30" s="8"/>
      <c r="C30" s="7"/>
      <c r="D30" s="15"/>
      <c r="E30" s="261"/>
      <c r="F30" s="36"/>
      <c r="G30" s="295"/>
      <c r="H30" s="36"/>
      <c r="I30" s="36"/>
      <c r="J30" s="36"/>
      <c r="K30" s="277"/>
      <c r="L30" s="36"/>
      <c r="M30" s="306"/>
      <c r="N30" s="7"/>
    </row>
    <row r="31" spans="1:14" ht="12.75" customHeight="1" x14ac:dyDescent="0.25">
      <c r="A31" s="7"/>
      <c r="B31" s="8"/>
      <c r="C31" s="6" t="s">
        <v>180</v>
      </c>
      <c r="D31" s="17"/>
      <c r="E31" s="262"/>
      <c r="F31" s="37"/>
      <c r="G31" s="296"/>
      <c r="H31" s="37"/>
      <c r="I31" s="37"/>
      <c r="J31" s="37"/>
      <c r="K31" s="278"/>
      <c r="L31" s="37"/>
      <c r="M31" s="306"/>
      <c r="N31" s="7"/>
    </row>
    <row r="32" spans="1:14" ht="12.75" customHeight="1" x14ac:dyDescent="0.25">
      <c r="A32" s="7"/>
      <c r="B32" s="8">
        <f>B29+1</f>
        <v>12</v>
      </c>
      <c r="C32" s="7" t="str">
        <f>C21</f>
        <v>Class/Cohort 1 Entering in ____(term/year)</v>
      </c>
      <c r="D32" s="18"/>
      <c r="E32" s="263"/>
      <c r="F32" s="19"/>
      <c r="G32" s="297"/>
      <c r="H32" s="19"/>
      <c r="I32" s="19"/>
      <c r="J32" s="19"/>
      <c r="K32" s="279"/>
      <c r="L32" s="19">
        <v>0</v>
      </c>
      <c r="M32" s="306"/>
      <c r="N32" s="7"/>
    </row>
    <row r="33" spans="1:14" ht="12.75" customHeight="1" x14ac:dyDescent="0.25">
      <c r="A33" s="7"/>
      <c r="B33" s="8">
        <f>B32+1</f>
        <v>13</v>
      </c>
      <c r="C33" s="7" t="str">
        <f t="shared" ref="C33:C38" si="4">C22</f>
        <v>Class/Cohort 2 Entering in ____(term/year)</v>
      </c>
      <c r="D33" s="20"/>
      <c r="E33" s="263"/>
      <c r="F33" s="19"/>
      <c r="G33" s="297"/>
      <c r="H33" s="19"/>
      <c r="I33" s="19"/>
      <c r="J33" s="19"/>
      <c r="K33" s="279"/>
      <c r="L33" s="19">
        <v>0</v>
      </c>
      <c r="M33" s="306"/>
      <c r="N33" s="7"/>
    </row>
    <row r="34" spans="1:14" ht="12.75" customHeight="1" x14ac:dyDescent="0.25">
      <c r="A34" s="7"/>
      <c r="B34" s="8">
        <f t="shared" ref="B34:B38" si="5">B33+1</f>
        <v>14</v>
      </c>
      <c r="C34" s="7" t="str">
        <f t="shared" si="4"/>
        <v>Class/Cohort 3 Entering in ____(term/year)</v>
      </c>
      <c r="D34" s="20"/>
      <c r="E34" s="263"/>
      <c r="F34" s="19"/>
      <c r="G34" s="297"/>
      <c r="H34" s="19"/>
      <c r="I34" s="19"/>
      <c r="J34" s="19"/>
      <c r="K34" s="279"/>
      <c r="L34" s="19">
        <v>0</v>
      </c>
      <c r="M34" s="306"/>
      <c r="N34" s="7"/>
    </row>
    <row r="35" spans="1:14" ht="12.75" customHeight="1" x14ac:dyDescent="0.25">
      <c r="A35" s="7"/>
      <c r="B35" s="8">
        <f t="shared" si="5"/>
        <v>15</v>
      </c>
      <c r="C35" s="7" t="str">
        <f t="shared" si="4"/>
        <v>Class/Cohort 4 Entering in ____(term/year) (if necessary)</v>
      </c>
      <c r="D35" s="20"/>
      <c r="E35" s="263"/>
      <c r="F35" s="19"/>
      <c r="G35" s="297"/>
      <c r="H35" s="19"/>
      <c r="I35" s="19"/>
      <c r="J35" s="19"/>
      <c r="K35" s="279"/>
      <c r="L35" s="19">
        <v>0</v>
      </c>
      <c r="M35" s="306"/>
      <c r="N35" s="7"/>
    </row>
    <row r="36" spans="1:14" ht="12.75" customHeight="1" x14ac:dyDescent="0.25">
      <c r="A36" s="7"/>
      <c r="B36" s="8">
        <f t="shared" si="5"/>
        <v>16</v>
      </c>
      <c r="C36" s="7" t="str">
        <f t="shared" si="4"/>
        <v>Class/Cohort 5 Entering in ____(term/year) (if necessary)</v>
      </c>
      <c r="D36" s="20"/>
      <c r="E36" s="263"/>
      <c r="F36" s="19"/>
      <c r="G36" s="297"/>
      <c r="H36" s="19"/>
      <c r="I36" s="19"/>
      <c r="J36" s="19"/>
      <c r="K36" s="279"/>
      <c r="L36" s="19">
        <v>0</v>
      </c>
      <c r="M36" s="306"/>
      <c r="N36" s="7"/>
    </row>
    <row r="37" spans="1:14" ht="12.75" customHeight="1" x14ac:dyDescent="0.25">
      <c r="A37" s="7"/>
      <c r="B37" s="8">
        <f t="shared" si="5"/>
        <v>17</v>
      </c>
      <c r="C37" s="7" t="str">
        <f t="shared" si="4"/>
        <v>Class/Cohort 6 Entering in ____(term/year) (if necessary)</v>
      </c>
      <c r="D37" s="20"/>
      <c r="E37" s="263"/>
      <c r="F37" s="19"/>
      <c r="G37" s="297"/>
      <c r="H37" s="19"/>
      <c r="I37" s="19"/>
      <c r="J37" s="19"/>
      <c r="K37" s="279"/>
      <c r="L37" s="19">
        <v>0</v>
      </c>
      <c r="M37" s="306"/>
      <c r="N37" s="7"/>
    </row>
    <row r="38" spans="1:14" ht="12.75" customHeight="1" x14ac:dyDescent="0.25">
      <c r="A38" s="7"/>
      <c r="B38" s="8">
        <f t="shared" si="5"/>
        <v>18</v>
      </c>
      <c r="C38" s="7" t="str">
        <f t="shared" si="4"/>
        <v>Class/Cohort 7 Entering in ____(term/year) (if necessary)</v>
      </c>
      <c r="D38" s="20"/>
      <c r="E38" s="263"/>
      <c r="F38" s="19"/>
      <c r="G38" s="297"/>
      <c r="H38" s="19"/>
      <c r="I38" s="19"/>
      <c r="J38" s="19"/>
      <c r="K38" s="279"/>
      <c r="L38" s="19">
        <v>0</v>
      </c>
      <c r="M38" s="306"/>
      <c r="N38" s="7"/>
    </row>
    <row r="39" spans="1:14" ht="12.75" customHeight="1" x14ac:dyDescent="0.25">
      <c r="A39" s="7"/>
      <c r="B39" s="8"/>
      <c r="C39" s="7" t="s">
        <v>181</v>
      </c>
      <c r="D39" s="15"/>
      <c r="E39" s="262">
        <f>SUM(E32:E38)</f>
        <v>0</v>
      </c>
      <c r="F39" s="37">
        <f t="shared" ref="F39:K39" si="6">SUM(F32:F38)</f>
        <v>0</v>
      </c>
      <c r="G39" s="296">
        <f t="shared" si="6"/>
        <v>0</v>
      </c>
      <c r="H39" s="37">
        <f t="shared" si="6"/>
        <v>0</v>
      </c>
      <c r="I39" s="37">
        <f t="shared" si="6"/>
        <v>0</v>
      </c>
      <c r="J39" s="37">
        <f t="shared" si="6"/>
        <v>0</v>
      </c>
      <c r="K39" s="278">
        <f t="shared" si="6"/>
        <v>0</v>
      </c>
      <c r="L39" s="37"/>
      <c r="M39" s="306"/>
      <c r="N39" s="7"/>
    </row>
    <row r="40" spans="1:14" ht="12.75" customHeight="1" x14ac:dyDescent="0.25">
      <c r="A40" s="7"/>
      <c r="B40" s="8"/>
      <c r="C40" s="6" t="s">
        <v>182</v>
      </c>
      <c r="D40" s="13"/>
      <c r="E40" s="252"/>
      <c r="F40" s="7"/>
      <c r="G40" s="286"/>
      <c r="H40" s="7"/>
      <c r="I40" s="7"/>
      <c r="J40" s="7"/>
      <c r="K40" s="268"/>
      <c r="L40" s="7"/>
      <c r="M40" s="306"/>
      <c r="N40" s="7"/>
    </row>
    <row r="41" spans="1:14" ht="12.75" customHeight="1" x14ac:dyDescent="0.25">
      <c r="A41" s="7"/>
      <c r="B41" s="8">
        <f>B38+1</f>
        <v>19</v>
      </c>
      <c r="C41" s="7" t="str">
        <f>C21</f>
        <v>Class/Cohort 1 Entering in ____(term/year)</v>
      </c>
      <c r="D41" s="7"/>
      <c r="E41" s="264">
        <f>E21*E32</f>
        <v>0</v>
      </c>
      <c r="F41" s="21">
        <f>F21*F32</f>
        <v>0</v>
      </c>
      <c r="G41" s="298">
        <f>G21*G32</f>
        <v>0</v>
      </c>
      <c r="H41" s="21">
        <f t="shared" ref="H41:L41" si="7">H21*H32</f>
        <v>0</v>
      </c>
      <c r="I41" s="21">
        <f t="shared" si="7"/>
        <v>0</v>
      </c>
      <c r="J41" s="21">
        <f t="shared" si="7"/>
        <v>0</v>
      </c>
      <c r="K41" s="280">
        <f t="shared" si="7"/>
        <v>0</v>
      </c>
      <c r="L41" s="21">
        <f t="shared" si="7"/>
        <v>0</v>
      </c>
      <c r="M41" s="306"/>
      <c r="N41" s="7"/>
    </row>
    <row r="42" spans="1:14" ht="12.75" customHeight="1" x14ac:dyDescent="0.25">
      <c r="A42" s="7"/>
      <c r="B42" s="8">
        <f>B41+1</f>
        <v>20</v>
      </c>
      <c r="C42" s="7" t="str">
        <f t="shared" ref="C42:C47" si="8">C22</f>
        <v>Class/Cohort 2 Entering in ____(term/year)</v>
      </c>
      <c r="D42" s="15"/>
      <c r="E42" s="264">
        <f>E22*E33</f>
        <v>0</v>
      </c>
      <c r="F42" s="21">
        <f>F22*F33</f>
        <v>0</v>
      </c>
      <c r="G42" s="298">
        <f t="shared" ref="G42:L42" si="9">G22*G33</f>
        <v>0</v>
      </c>
      <c r="H42" s="21">
        <f t="shared" si="9"/>
        <v>0</v>
      </c>
      <c r="I42" s="21">
        <f t="shared" si="9"/>
        <v>0</v>
      </c>
      <c r="J42" s="21">
        <f t="shared" si="9"/>
        <v>0</v>
      </c>
      <c r="K42" s="280">
        <f t="shared" si="9"/>
        <v>0</v>
      </c>
      <c r="L42" s="21">
        <f t="shared" si="9"/>
        <v>0</v>
      </c>
      <c r="M42" s="306"/>
      <c r="N42" s="7"/>
    </row>
    <row r="43" spans="1:14" ht="12.75" customHeight="1" x14ac:dyDescent="0.25">
      <c r="A43" s="7"/>
      <c r="B43" s="8">
        <f t="shared" ref="B43:B47" si="10">B42+1</f>
        <v>21</v>
      </c>
      <c r="C43" s="7" t="str">
        <f t="shared" si="8"/>
        <v>Class/Cohort 3 Entering in ____(term/year)</v>
      </c>
      <c r="D43" s="15"/>
      <c r="E43" s="264">
        <f t="shared" ref="E43:L43" si="11">E23*E34</f>
        <v>0</v>
      </c>
      <c r="F43" s="21">
        <f t="shared" si="11"/>
        <v>0</v>
      </c>
      <c r="G43" s="298">
        <f t="shared" si="11"/>
        <v>0</v>
      </c>
      <c r="H43" s="21">
        <f t="shared" si="11"/>
        <v>0</v>
      </c>
      <c r="I43" s="21">
        <f t="shared" si="11"/>
        <v>0</v>
      </c>
      <c r="J43" s="21">
        <f t="shared" si="11"/>
        <v>0</v>
      </c>
      <c r="K43" s="280">
        <f t="shared" si="11"/>
        <v>0</v>
      </c>
      <c r="L43" s="21">
        <f t="shared" si="11"/>
        <v>0</v>
      </c>
      <c r="M43" s="306"/>
      <c r="N43" s="7"/>
    </row>
    <row r="44" spans="1:14" ht="12.75" customHeight="1" x14ac:dyDescent="0.25">
      <c r="A44" s="7"/>
      <c r="B44" s="8">
        <f t="shared" si="10"/>
        <v>22</v>
      </c>
      <c r="C44" s="7" t="str">
        <f t="shared" si="8"/>
        <v>Class/Cohort 4 Entering in ____(term/year) (if necessary)</v>
      </c>
      <c r="D44" s="15"/>
      <c r="E44" s="264">
        <f t="shared" ref="E44:L44" si="12">E24*E35</f>
        <v>0</v>
      </c>
      <c r="F44" s="21">
        <f t="shared" si="12"/>
        <v>0</v>
      </c>
      <c r="G44" s="298">
        <f t="shared" si="12"/>
        <v>0</v>
      </c>
      <c r="H44" s="21">
        <f t="shared" si="12"/>
        <v>0</v>
      </c>
      <c r="I44" s="21">
        <f t="shared" si="12"/>
        <v>0</v>
      </c>
      <c r="J44" s="21">
        <f t="shared" si="12"/>
        <v>0</v>
      </c>
      <c r="K44" s="280">
        <f t="shared" si="12"/>
        <v>0</v>
      </c>
      <c r="L44" s="21">
        <f t="shared" si="12"/>
        <v>0</v>
      </c>
      <c r="M44" s="306"/>
      <c r="N44" s="7"/>
    </row>
    <row r="45" spans="1:14" ht="12.75" customHeight="1" x14ac:dyDescent="0.25">
      <c r="A45" s="7"/>
      <c r="B45" s="8">
        <f t="shared" si="10"/>
        <v>23</v>
      </c>
      <c r="C45" s="7" t="str">
        <f t="shared" si="8"/>
        <v>Class/Cohort 5 Entering in ____(term/year) (if necessary)</v>
      </c>
      <c r="D45" s="15"/>
      <c r="E45" s="264">
        <f t="shared" ref="E45:L45" si="13">E25*E36</f>
        <v>0</v>
      </c>
      <c r="F45" s="21">
        <f t="shared" si="13"/>
        <v>0</v>
      </c>
      <c r="G45" s="298">
        <f t="shared" si="13"/>
        <v>0</v>
      </c>
      <c r="H45" s="21">
        <f t="shared" si="13"/>
        <v>0</v>
      </c>
      <c r="I45" s="21">
        <f t="shared" si="13"/>
        <v>0</v>
      </c>
      <c r="J45" s="21">
        <f t="shared" si="13"/>
        <v>0</v>
      </c>
      <c r="K45" s="280">
        <f t="shared" si="13"/>
        <v>0</v>
      </c>
      <c r="L45" s="21">
        <f t="shared" si="13"/>
        <v>0</v>
      </c>
      <c r="M45" s="306"/>
      <c r="N45" s="7"/>
    </row>
    <row r="46" spans="1:14" ht="12.75" customHeight="1" x14ac:dyDescent="0.25">
      <c r="A46" s="7"/>
      <c r="B46" s="8">
        <f t="shared" si="10"/>
        <v>24</v>
      </c>
      <c r="C46" s="7" t="str">
        <f t="shared" si="8"/>
        <v>Class/Cohort 6 Entering in ____(term/year) (if necessary)</v>
      </c>
      <c r="D46" s="15"/>
      <c r="E46" s="264">
        <f t="shared" ref="E46:L46" si="14">E26*E37</f>
        <v>0</v>
      </c>
      <c r="F46" s="21">
        <f t="shared" si="14"/>
        <v>0</v>
      </c>
      <c r="G46" s="298">
        <f t="shared" si="14"/>
        <v>0</v>
      </c>
      <c r="H46" s="21">
        <f t="shared" si="14"/>
        <v>0</v>
      </c>
      <c r="I46" s="21">
        <f t="shared" si="14"/>
        <v>0</v>
      </c>
      <c r="J46" s="21">
        <f t="shared" si="14"/>
        <v>0</v>
      </c>
      <c r="K46" s="280">
        <f t="shared" si="14"/>
        <v>0</v>
      </c>
      <c r="L46" s="21">
        <f t="shared" si="14"/>
        <v>0</v>
      </c>
      <c r="M46" s="306"/>
      <c r="N46" s="7"/>
    </row>
    <row r="47" spans="1:14" ht="12.75" customHeight="1" x14ac:dyDescent="0.25">
      <c r="A47" s="7"/>
      <c r="B47" s="8">
        <f t="shared" si="10"/>
        <v>25</v>
      </c>
      <c r="C47" s="7" t="str">
        <f t="shared" si="8"/>
        <v>Class/Cohort 7 Entering in ____(term/year) (if necessary)</v>
      </c>
      <c r="D47" s="15"/>
      <c r="E47" s="265">
        <f t="shared" ref="E47:F47" si="15">E27*E38</f>
        <v>0</v>
      </c>
      <c r="F47" s="22">
        <f t="shared" si="15"/>
        <v>0</v>
      </c>
      <c r="G47" s="299">
        <f t="shared" ref="G47:L47" si="16">G27*G38</f>
        <v>0</v>
      </c>
      <c r="H47" s="22">
        <f t="shared" si="16"/>
        <v>0</v>
      </c>
      <c r="I47" s="22">
        <f t="shared" si="16"/>
        <v>0</v>
      </c>
      <c r="J47" s="22">
        <f t="shared" si="16"/>
        <v>0</v>
      </c>
      <c r="K47" s="281">
        <f t="shared" si="16"/>
        <v>0</v>
      </c>
      <c r="L47" s="22">
        <f t="shared" si="16"/>
        <v>0</v>
      </c>
      <c r="M47" s="306"/>
      <c r="N47" s="7"/>
    </row>
    <row r="48" spans="1:14" ht="12.75" customHeight="1" x14ac:dyDescent="0.25">
      <c r="A48" s="6"/>
      <c r="B48" s="12">
        <f>B47+1</f>
        <v>26</v>
      </c>
      <c r="C48" s="6" t="s">
        <v>181</v>
      </c>
      <c r="D48" s="17"/>
      <c r="E48" s="266">
        <f>SUM(E41:E47)</f>
        <v>0</v>
      </c>
      <c r="F48" s="18">
        <f>SUM(F41:F47)</f>
        <v>0</v>
      </c>
      <c r="G48" s="300">
        <f t="shared" ref="G48:L48" si="17">SUM(G41:G47)</f>
        <v>0</v>
      </c>
      <c r="H48" s="18">
        <f t="shared" si="17"/>
        <v>0</v>
      </c>
      <c r="I48" s="18">
        <f t="shared" si="17"/>
        <v>0</v>
      </c>
      <c r="J48" s="18">
        <f t="shared" si="17"/>
        <v>0</v>
      </c>
      <c r="K48" s="282">
        <f t="shared" si="17"/>
        <v>0</v>
      </c>
      <c r="L48" s="18">
        <f t="shared" si="17"/>
        <v>0</v>
      </c>
      <c r="M48" s="307"/>
      <c r="N48" s="6"/>
    </row>
    <row r="49" spans="1:14" ht="12.75" customHeight="1" thickBot="1" x14ac:dyDescent="0.3">
      <c r="A49" s="7"/>
      <c r="B49" s="8"/>
      <c r="C49" s="23"/>
      <c r="D49" s="24"/>
      <c r="E49" s="267"/>
      <c r="F49" s="283"/>
      <c r="G49" s="301"/>
      <c r="H49" s="285"/>
      <c r="I49" s="285"/>
      <c r="J49" s="285"/>
      <c r="K49" s="284"/>
      <c r="L49" s="24"/>
      <c r="M49" s="306"/>
      <c r="N49" s="7"/>
    </row>
    <row r="50" spans="1:14" ht="12.75" customHeight="1" x14ac:dyDescent="0.25">
      <c r="A50" s="7"/>
      <c r="B50" s="8"/>
      <c r="C50" s="7" t="s">
        <v>183</v>
      </c>
      <c r="D50" s="7"/>
      <c r="E50" s="7"/>
      <c r="F50" s="7"/>
      <c r="G50" s="7"/>
      <c r="H50" s="7"/>
      <c r="I50" s="7"/>
      <c r="J50" s="7"/>
      <c r="K50" s="7"/>
      <c r="L50" s="7"/>
      <c r="M50" s="7"/>
      <c r="N50" s="7"/>
    </row>
    <row r="51" spans="1:14" ht="12.75" customHeight="1" x14ac:dyDescent="0.25">
      <c r="A51" s="25"/>
      <c r="B51" s="26"/>
      <c r="C51" s="7" t="s">
        <v>184</v>
      </c>
      <c r="D51" s="25"/>
      <c r="E51" s="25"/>
      <c r="F51" s="25"/>
      <c r="G51" s="25"/>
      <c r="H51" s="25"/>
      <c r="I51" s="25"/>
      <c r="J51" s="25"/>
      <c r="K51" s="25"/>
      <c r="L51" s="25"/>
      <c r="M51" s="25"/>
      <c r="N51" s="25"/>
    </row>
    <row r="52" spans="1:14" ht="12.75" customHeight="1" x14ac:dyDescent="0.25"/>
    <row r="53" spans="1:14" ht="12.75" customHeight="1" x14ac:dyDescent="0.25"/>
  </sheetData>
  <mergeCells count="8">
    <mergeCell ref="C25:D25"/>
    <mergeCell ref="C26:D26"/>
    <mergeCell ref="C27:D27"/>
    <mergeCell ref="A3:F3"/>
    <mergeCell ref="C21:D21"/>
    <mergeCell ref="C22:D22"/>
    <mergeCell ref="C23:D23"/>
    <mergeCell ref="C24:D24"/>
  </mergeCells>
  <pageMargins left="0.36" right="0.3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13E1-8902-4A61-ABD9-AABC81B603EC}">
  <dimension ref="A1:D18"/>
  <sheetViews>
    <sheetView workbookViewId="0">
      <selection activeCell="A21" sqref="A21"/>
    </sheetView>
  </sheetViews>
  <sheetFormatPr defaultRowHeight="15" x14ac:dyDescent="0.2"/>
  <cols>
    <col min="4" max="4" width="47.21875" customWidth="1"/>
  </cols>
  <sheetData>
    <row r="1" spans="1:2" x14ac:dyDescent="0.2">
      <c r="A1" s="1" t="s">
        <v>185</v>
      </c>
    </row>
    <row r="2" spans="1:2" ht="15.75" x14ac:dyDescent="0.2">
      <c r="A2" s="71" t="s">
        <v>186</v>
      </c>
    </row>
    <row r="4" spans="1:2" ht="15.75" x14ac:dyDescent="0.25">
      <c r="A4" s="72" t="s">
        <v>187</v>
      </c>
    </row>
    <row r="15" spans="1:2" ht="15.75" x14ac:dyDescent="0.25">
      <c r="B15" s="111" t="s">
        <v>188</v>
      </c>
    </row>
    <row r="17" spans="3:4" x14ac:dyDescent="0.2">
      <c r="C17" s="501" t="s">
        <v>189</v>
      </c>
      <c r="D17" s="502"/>
    </row>
    <row r="18" spans="3:4" x14ac:dyDescent="0.2">
      <c r="C18" s="502"/>
      <c r="D18" s="502"/>
    </row>
  </sheetData>
  <mergeCells count="1">
    <mergeCell ref="C17:D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7"/>
  <sheetViews>
    <sheetView workbookViewId="0">
      <selection activeCell="A30" sqref="A30:A32"/>
    </sheetView>
  </sheetViews>
  <sheetFormatPr defaultRowHeight="15" x14ac:dyDescent="0.2"/>
  <cols>
    <col min="1" max="1" width="139.33203125" style="39" customWidth="1"/>
    <col min="2" max="16384" width="8.88671875" style="39"/>
  </cols>
  <sheetData>
    <row r="1" spans="1:3" x14ac:dyDescent="0.2">
      <c r="A1" s="38" t="s">
        <v>190</v>
      </c>
    </row>
    <row r="2" spans="1:3" x14ac:dyDescent="0.2">
      <c r="A2" s="40"/>
    </row>
    <row r="3" spans="1:3" x14ac:dyDescent="0.2">
      <c r="A3" s="41" t="s">
        <v>191</v>
      </c>
    </row>
    <row r="4" spans="1:3" x14ac:dyDescent="0.2">
      <c r="A4" s="42"/>
    </row>
    <row r="5" spans="1:3" x14ac:dyDescent="0.2">
      <c r="A5" s="41" t="s">
        <v>192</v>
      </c>
    </row>
    <row r="6" spans="1:3" x14ac:dyDescent="0.2">
      <c r="A6" s="42"/>
    </row>
    <row r="7" spans="1:3" x14ac:dyDescent="0.2">
      <c r="A7" s="41" t="s">
        <v>193</v>
      </c>
    </row>
    <row r="8" spans="1:3" x14ac:dyDescent="0.2">
      <c r="A8" s="42"/>
    </row>
    <row r="9" spans="1:3" x14ac:dyDescent="0.2">
      <c r="A9" s="41" t="s">
        <v>194</v>
      </c>
    </row>
    <row r="10" spans="1:3" x14ac:dyDescent="0.2">
      <c r="A10" s="42"/>
    </row>
    <row r="11" spans="1:3" x14ac:dyDescent="0.2">
      <c r="A11" s="41" t="s">
        <v>195</v>
      </c>
    </row>
    <row r="12" spans="1:3" x14ac:dyDescent="0.2">
      <c r="A12" s="40"/>
    </row>
    <row r="13" spans="1:3" x14ac:dyDescent="0.2">
      <c r="A13" s="41" t="s">
        <v>196</v>
      </c>
      <c r="C13" s="59"/>
    </row>
    <row r="14" spans="1:3" x14ac:dyDescent="0.2">
      <c r="A14" s="43" t="s">
        <v>197</v>
      </c>
      <c r="C14" s="59"/>
    </row>
    <row r="15" spans="1:3" x14ac:dyDescent="0.2">
      <c r="A15" s="43" t="s">
        <v>198</v>
      </c>
      <c r="B15" s="62"/>
      <c r="C15" s="59"/>
    </row>
    <row r="16" spans="1:3" x14ac:dyDescent="0.2">
      <c r="A16" s="43" t="s">
        <v>199</v>
      </c>
      <c r="B16" s="62"/>
      <c r="C16" s="59"/>
    </row>
    <row r="17" spans="1:2" x14ac:dyDescent="0.2">
      <c r="A17" s="43" t="s">
        <v>200</v>
      </c>
      <c r="B17" s="60"/>
    </row>
    <row r="18" spans="1:2" x14ac:dyDescent="0.2">
      <c r="A18" s="69" t="s">
        <v>70</v>
      </c>
      <c r="B18" s="62"/>
    </row>
    <row r="19" spans="1:2" x14ac:dyDescent="0.2">
      <c r="A19" s="43" t="s">
        <v>201</v>
      </c>
      <c r="B19" s="62"/>
    </row>
    <row r="20" spans="1:2" x14ac:dyDescent="0.2">
      <c r="A20" s="43" t="s">
        <v>202</v>
      </c>
      <c r="B20" s="62"/>
    </row>
    <row r="21" spans="1:2" x14ac:dyDescent="0.2">
      <c r="A21" s="43" t="s">
        <v>203</v>
      </c>
    </row>
    <row r="22" spans="1:2" x14ac:dyDescent="0.2">
      <c r="A22" s="43" t="s">
        <v>204</v>
      </c>
    </row>
    <row r="23" spans="1:2" x14ac:dyDescent="0.2">
      <c r="A23" s="43"/>
      <c r="B23" s="61"/>
    </row>
    <row r="24" spans="1:2" x14ac:dyDescent="0.2">
      <c r="A24" s="41" t="s">
        <v>205</v>
      </c>
    </row>
    <row r="25" spans="1:2" x14ac:dyDescent="0.2">
      <c r="A25" s="43" t="s">
        <v>206</v>
      </c>
    </row>
    <row r="26" spans="1:2" x14ac:dyDescent="0.2">
      <c r="A26" s="43"/>
    </row>
    <row r="27" spans="1:2" x14ac:dyDescent="0.2">
      <c r="A27" s="41" t="s">
        <v>207</v>
      </c>
    </row>
    <row r="28" spans="1:2" x14ac:dyDescent="0.2">
      <c r="A28" s="43" t="s">
        <v>208</v>
      </c>
    </row>
    <row r="29" spans="1:2" x14ac:dyDescent="0.2">
      <c r="A29" s="43" t="s">
        <v>209</v>
      </c>
    </row>
    <row r="30" spans="1:2" x14ac:dyDescent="0.2">
      <c r="A30" s="58" t="s">
        <v>210</v>
      </c>
    </row>
    <row r="31" spans="1:2" x14ac:dyDescent="0.2">
      <c r="A31" s="58" t="s">
        <v>211</v>
      </c>
    </row>
    <row r="32" spans="1:2" x14ac:dyDescent="0.2">
      <c r="A32" s="58" t="s">
        <v>212</v>
      </c>
    </row>
    <row r="33" spans="1:1" x14ac:dyDescent="0.2">
      <c r="A33" s="44" t="s">
        <v>213</v>
      </c>
    </row>
    <row r="34" spans="1:1" x14ac:dyDescent="0.2">
      <c r="A34" s="43" t="s">
        <v>214</v>
      </c>
    </row>
    <row r="35" spans="1:1" x14ac:dyDescent="0.2">
      <c r="A35" s="43"/>
    </row>
    <row r="36" spans="1:1" x14ac:dyDescent="0.2">
      <c r="A36" s="41" t="s">
        <v>215</v>
      </c>
    </row>
    <row r="37" spans="1:1" x14ac:dyDescent="0.2">
      <c r="A37" s="43" t="s">
        <v>216</v>
      </c>
    </row>
    <row r="38" spans="1:1" x14ac:dyDescent="0.2">
      <c r="A38" s="43" t="s">
        <v>217</v>
      </c>
    </row>
    <row r="39" spans="1:1" x14ac:dyDescent="0.2">
      <c r="A39" s="43" t="s">
        <v>218</v>
      </c>
    </row>
    <row r="40" spans="1:1" x14ac:dyDescent="0.2">
      <c r="A40" s="43" t="s">
        <v>219</v>
      </c>
    </row>
    <row r="41" spans="1:1" x14ac:dyDescent="0.2">
      <c r="A41" s="45" t="s">
        <v>220</v>
      </c>
    </row>
    <row r="42" spans="1:1" x14ac:dyDescent="0.2">
      <c r="A42" s="40"/>
    </row>
    <row r="43" spans="1:1" x14ac:dyDescent="0.2">
      <c r="A43" s="41" t="s">
        <v>221</v>
      </c>
    </row>
    <row r="44" spans="1:1" x14ac:dyDescent="0.2">
      <c r="A44" s="43" t="s">
        <v>222</v>
      </c>
    </row>
    <row r="45" spans="1:1" x14ac:dyDescent="0.2">
      <c r="A45" s="43" t="s">
        <v>223</v>
      </c>
    </row>
    <row r="46" spans="1:1" x14ac:dyDescent="0.2">
      <c r="A46" s="42" t="s">
        <v>224</v>
      </c>
    </row>
    <row r="47" spans="1:1" x14ac:dyDescent="0.2">
      <c r="A47" s="40"/>
    </row>
  </sheetData>
  <hyperlinks>
    <hyperlink ref="A18" r:id="rId1" xr:uid="{00000000-0004-0000-03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C93F-D048-4C82-83EC-0AD363484099}">
  <sheetPr>
    <tabColor theme="7" tint="0.59999389629810485"/>
  </sheetPr>
  <dimension ref="A1:AG86"/>
  <sheetViews>
    <sheetView topLeftCell="A15" workbookViewId="0">
      <selection activeCell="C51" sqref="C51"/>
    </sheetView>
  </sheetViews>
  <sheetFormatPr defaultRowHeight="15" x14ac:dyDescent="0.2"/>
  <cols>
    <col min="1" max="1" width="33.5546875" customWidth="1"/>
    <col min="2" max="2" width="8.77734375" customWidth="1"/>
    <col min="3" max="3" width="65.21875" bestFit="1" customWidth="1"/>
    <col min="4" max="4" width="48.6640625" customWidth="1"/>
    <col min="5" max="5" width="32.21875" customWidth="1"/>
  </cols>
  <sheetData>
    <row r="1" spans="1:33" s="310" customFormat="1" ht="15.75" x14ac:dyDescent="0.25">
      <c r="A1" s="349" t="s">
        <v>225</v>
      </c>
      <c r="B1" s="349"/>
      <c r="C1" s="349"/>
      <c r="D1" s="350" t="s">
        <v>226</v>
      </c>
      <c r="E1" s="350" t="s">
        <v>226</v>
      </c>
    </row>
    <row r="2" spans="1:33" s="310" customFormat="1" ht="15.75" x14ac:dyDescent="0.25">
      <c r="A2" s="349" t="s">
        <v>226</v>
      </c>
      <c r="B2" s="350" t="s">
        <v>226</v>
      </c>
      <c r="C2" s="350" t="s">
        <v>226</v>
      </c>
      <c r="D2" s="350" t="s">
        <v>226</v>
      </c>
      <c r="E2" s="350" t="s">
        <v>226</v>
      </c>
    </row>
    <row r="3" spans="1:33" ht="15.75" x14ac:dyDescent="0.25">
      <c r="A3" s="346" t="s">
        <v>227</v>
      </c>
      <c r="B3" s="347" t="s">
        <v>226</v>
      </c>
      <c r="C3" s="347" t="s">
        <v>226</v>
      </c>
      <c r="D3" s="347" t="s">
        <v>226</v>
      </c>
      <c r="E3" s="347" t="s">
        <v>226</v>
      </c>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row>
    <row r="4" spans="1:33" ht="15.75" x14ac:dyDescent="0.25">
      <c r="A4" s="323" t="s">
        <v>191</v>
      </c>
      <c r="B4" s="323"/>
      <c r="C4" s="322" t="s">
        <v>226</v>
      </c>
      <c r="D4" s="322" t="s">
        <v>226</v>
      </c>
      <c r="E4" s="322" t="s">
        <v>226</v>
      </c>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row>
    <row r="5" spans="1:33" ht="15.75" x14ac:dyDescent="0.25">
      <c r="A5" s="324" t="s">
        <v>226</v>
      </c>
      <c r="B5" s="322" t="s">
        <v>226</v>
      </c>
      <c r="C5" s="322" t="s">
        <v>226</v>
      </c>
      <c r="D5" s="322" t="s">
        <v>226</v>
      </c>
      <c r="E5" s="322" t="s">
        <v>226</v>
      </c>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row>
    <row r="6" spans="1:33" ht="15.75" x14ac:dyDescent="0.25">
      <c r="A6" s="323" t="s">
        <v>192</v>
      </c>
      <c r="B6" s="323"/>
      <c r="C6" s="323"/>
      <c r="D6" s="323"/>
      <c r="E6" s="323"/>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row>
    <row r="7" spans="1:33" ht="15.75" x14ac:dyDescent="0.25">
      <c r="A7" s="324" t="s">
        <v>226</v>
      </c>
      <c r="B7" s="322" t="s">
        <v>226</v>
      </c>
      <c r="C7" s="322" t="s">
        <v>226</v>
      </c>
      <c r="D7" s="322" t="s">
        <v>226</v>
      </c>
      <c r="E7" s="322" t="s">
        <v>226</v>
      </c>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row>
    <row r="8" spans="1:33" ht="15.75" x14ac:dyDescent="0.25">
      <c r="A8" s="323" t="s">
        <v>193</v>
      </c>
      <c r="B8" s="323"/>
      <c r="C8" s="323"/>
      <c r="D8" s="323"/>
      <c r="E8" s="323"/>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row>
    <row r="9" spans="1:33" ht="15.75" x14ac:dyDescent="0.25">
      <c r="A9" s="324" t="s">
        <v>226</v>
      </c>
      <c r="B9" s="322" t="s">
        <v>226</v>
      </c>
      <c r="C9" s="322" t="s">
        <v>226</v>
      </c>
      <c r="D9" s="322" t="s">
        <v>226</v>
      </c>
      <c r="E9" s="322" t="s">
        <v>226</v>
      </c>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row>
    <row r="10" spans="1:33" ht="15.75" x14ac:dyDescent="0.25">
      <c r="A10" s="323" t="s">
        <v>194</v>
      </c>
      <c r="B10" s="323"/>
      <c r="C10" s="323"/>
      <c r="D10" s="323"/>
      <c r="E10" s="323"/>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row>
    <row r="11" spans="1:33" ht="15.75" x14ac:dyDescent="0.25">
      <c r="A11" s="324" t="s">
        <v>226</v>
      </c>
      <c r="B11" s="322" t="s">
        <v>226</v>
      </c>
      <c r="C11" s="322" t="s">
        <v>226</v>
      </c>
      <c r="D11" s="322" t="s">
        <v>226</v>
      </c>
      <c r="E11" s="322" t="s">
        <v>226</v>
      </c>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3" ht="15.75" x14ac:dyDescent="0.25">
      <c r="A12" s="323" t="s">
        <v>195</v>
      </c>
      <c r="B12" s="323"/>
      <c r="C12" s="323"/>
      <c r="D12" s="323"/>
      <c r="E12" s="323"/>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3" ht="15.75" x14ac:dyDescent="0.25">
      <c r="A13" s="324" t="s">
        <v>226</v>
      </c>
      <c r="B13" s="322" t="s">
        <v>226</v>
      </c>
      <c r="C13" s="322" t="s">
        <v>226</v>
      </c>
      <c r="D13" s="322" t="s">
        <v>226</v>
      </c>
      <c r="E13" s="322" t="s">
        <v>226</v>
      </c>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row>
    <row r="14" spans="1:33" s="348" customFormat="1" ht="15.75" x14ac:dyDescent="0.25">
      <c r="A14" s="346" t="s">
        <v>228</v>
      </c>
      <c r="B14" s="347" t="s">
        <v>226</v>
      </c>
      <c r="C14" s="347" t="s">
        <v>226</v>
      </c>
      <c r="D14" s="347" t="s">
        <v>226</v>
      </c>
      <c r="E14" s="347" t="s">
        <v>226</v>
      </c>
    </row>
    <row r="15" spans="1:33" ht="15.75" x14ac:dyDescent="0.25">
      <c r="A15" s="321" t="s">
        <v>226</v>
      </c>
      <c r="B15" s="322" t="s">
        <v>226</v>
      </c>
      <c r="C15" s="322" t="s">
        <v>226</v>
      </c>
      <c r="D15" s="322" t="s">
        <v>226</v>
      </c>
      <c r="E15" s="322" t="s">
        <v>226</v>
      </c>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row>
    <row r="16" spans="1:33" ht="15.75" x14ac:dyDescent="0.25">
      <c r="A16" s="325" t="s">
        <v>229</v>
      </c>
      <c r="B16" s="326" t="s">
        <v>230</v>
      </c>
      <c r="C16" s="327" t="s">
        <v>231</v>
      </c>
      <c r="D16" s="322"/>
      <c r="E16" s="322"/>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row>
    <row r="17" spans="1:33" ht="15.75" x14ac:dyDescent="0.25">
      <c r="A17" s="328" t="s">
        <v>232</v>
      </c>
      <c r="B17" s="329" t="s">
        <v>226</v>
      </c>
      <c r="C17" s="330" t="s">
        <v>226</v>
      </c>
      <c r="D17" s="322"/>
      <c r="E17" s="322"/>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row>
    <row r="18" spans="1:33" ht="15.75" x14ac:dyDescent="0.25">
      <c r="A18" s="331" t="s">
        <v>233</v>
      </c>
      <c r="B18" s="333">
        <v>4.2000000000000003E-2</v>
      </c>
      <c r="C18" s="334" t="s">
        <v>234</v>
      </c>
      <c r="D18" s="322"/>
      <c r="E18" s="322"/>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row>
    <row r="19" spans="1:33" ht="15.75" x14ac:dyDescent="0.25">
      <c r="A19" s="331" t="s">
        <v>235</v>
      </c>
      <c r="B19" s="333">
        <v>4.2000000000000003E-2</v>
      </c>
      <c r="C19" s="334" t="s">
        <v>234</v>
      </c>
      <c r="D19" s="322"/>
      <c r="E19" s="322"/>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row>
    <row r="20" spans="1:33" ht="15.75" x14ac:dyDescent="0.25">
      <c r="A20" s="335" t="s">
        <v>226</v>
      </c>
      <c r="B20" s="332" t="s">
        <v>226</v>
      </c>
      <c r="C20" s="334" t="s">
        <v>226</v>
      </c>
      <c r="D20" s="322"/>
      <c r="E20" s="322"/>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row>
    <row r="21" spans="1:33" ht="15.75" x14ac:dyDescent="0.25">
      <c r="A21" s="336" t="s">
        <v>236</v>
      </c>
      <c r="B21" s="337" t="s">
        <v>226</v>
      </c>
      <c r="C21" s="334" t="s">
        <v>226</v>
      </c>
      <c r="D21" s="322"/>
      <c r="E21" s="322"/>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row>
    <row r="22" spans="1:33" ht="15.75" x14ac:dyDescent="0.25">
      <c r="A22" s="331" t="s">
        <v>237</v>
      </c>
      <c r="B22" s="333">
        <v>1.7999999999999999E-2</v>
      </c>
      <c r="C22" s="334" t="s">
        <v>238</v>
      </c>
      <c r="D22" s="322"/>
      <c r="E22" s="322"/>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row>
    <row r="23" spans="1:33" ht="15.75" x14ac:dyDescent="0.25">
      <c r="A23" s="335" t="s">
        <v>226</v>
      </c>
      <c r="B23" s="332" t="s">
        <v>226</v>
      </c>
      <c r="C23" s="334" t="s">
        <v>226</v>
      </c>
      <c r="D23" s="322"/>
      <c r="E23" s="322"/>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row>
    <row r="24" spans="1:33" ht="15.75" x14ac:dyDescent="0.25">
      <c r="A24" s="336" t="s">
        <v>239</v>
      </c>
      <c r="B24" s="338" t="s">
        <v>226</v>
      </c>
      <c r="C24" s="334" t="s">
        <v>226</v>
      </c>
      <c r="D24" s="322"/>
      <c r="E24" s="322"/>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row>
    <row r="25" spans="1:33" ht="15.75" x14ac:dyDescent="0.25">
      <c r="A25" s="331" t="s">
        <v>126</v>
      </c>
      <c r="B25" s="333">
        <v>0.14499999999999999</v>
      </c>
      <c r="C25" s="334" t="s">
        <v>226</v>
      </c>
      <c r="D25" s="322"/>
      <c r="E25" s="322"/>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row>
    <row r="26" spans="1:33" ht="15.75" x14ac:dyDescent="0.25">
      <c r="A26" s="331" t="s">
        <v>240</v>
      </c>
      <c r="B26" s="333">
        <v>0.15</v>
      </c>
      <c r="C26" s="334" t="s">
        <v>226</v>
      </c>
      <c r="D26" s="322"/>
      <c r="E26" s="322"/>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row>
    <row r="27" spans="1:33" ht="15.75" x14ac:dyDescent="0.25">
      <c r="A27" s="335" t="s">
        <v>241</v>
      </c>
      <c r="B27" s="333">
        <v>5.0000000000000001E-3</v>
      </c>
      <c r="C27" s="334" t="s">
        <v>242</v>
      </c>
      <c r="D27" s="322"/>
      <c r="E27" s="322"/>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row>
    <row r="28" spans="1:33" ht="15.75" x14ac:dyDescent="0.25">
      <c r="A28" s="335" t="s">
        <v>226</v>
      </c>
      <c r="B28" s="338" t="s">
        <v>226</v>
      </c>
      <c r="C28" s="334" t="s">
        <v>226</v>
      </c>
      <c r="D28" s="322"/>
      <c r="E28" s="322"/>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row>
    <row r="29" spans="1:33" ht="15.75" x14ac:dyDescent="0.25">
      <c r="A29" s="336" t="s">
        <v>243</v>
      </c>
      <c r="B29" s="338" t="s">
        <v>226</v>
      </c>
      <c r="C29" s="334" t="s">
        <v>226</v>
      </c>
      <c r="D29" s="322"/>
      <c r="E29" s="322"/>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row>
    <row r="30" spans="1:33" ht="15.75" x14ac:dyDescent="0.25">
      <c r="A30" s="335" t="s">
        <v>244</v>
      </c>
      <c r="B30" s="338" t="s">
        <v>226</v>
      </c>
      <c r="C30" s="339" t="s">
        <v>70</v>
      </c>
      <c r="D30" s="322"/>
      <c r="E30" s="322"/>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row>
    <row r="31" spans="1:33" ht="15.75" x14ac:dyDescent="0.25">
      <c r="A31" s="335" t="s">
        <v>226</v>
      </c>
      <c r="B31" s="338" t="s">
        <v>226</v>
      </c>
      <c r="C31" s="334" t="s">
        <v>226</v>
      </c>
      <c r="D31" s="322"/>
      <c r="E31" s="322"/>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row>
    <row r="32" spans="1:33" ht="15.75" x14ac:dyDescent="0.25">
      <c r="A32" s="336" t="s">
        <v>245</v>
      </c>
      <c r="B32" s="332" t="s">
        <v>226</v>
      </c>
      <c r="C32" s="334" t="s">
        <v>226</v>
      </c>
      <c r="D32" s="322"/>
      <c r="E32" s="322"/>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row>
    <row r="33" spans="1:33" ht="15.75" x14ac:dyDescent="0.25">
      <c r="A33" s="335" t="s">
        <v>246</v>
      </c>
      <c r="B33" s="333">
        <v>4.4999999999999998E-2</v>
      </c>
      <c r="C33" s="334" t="s">
        <v>247</v>
      </c>
      <c r="D33" s="322"/>
      <c r="E33" s="322"/>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row>
    <row r="34" spans="1:33" ht="15.75" x14ac:dyDescent="0.25">
      <c r="A34" s="335" t="s">
        <v>226</v>
      </c>
      <c r="B34" s="338" t="s">
        <v>226</v>
      </c>
      <c r="C34" s="334" t="s">
        <v>226</v>
      </c>
      <c r="D34" s="322"/>
      <c r="E34" s="322"/>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row>
    <row r="35" spans="1:33" ht="15.75" x14ac:dyDescent="0.25">
      <c r="A35" s="336" t="s">
        <v>248</v>
      </c>
      <c r="B35" s="338" t="s">
        <v>226</v>
      </c>
      <c r="C35" s="334" t="s">
        <v>226</v>
      </c>
      <c r="D35" s="322"/>
      <c r="E35" s="322"/>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row>
    <row r="36" spans="1:33" ht="15.75" x14ac:dyDescent="0.25">
      <c r="A36" s="335" t="s">
        <v>249</v>
      </c>
      <c r="B36" s="463">
        <v>4.1000000000000002E-2</v>
      </c>
      <c r="C36" s="334" t="s">
        <v>250</v>
      </c>
      <c r="D36" s="322"/>
      <c r="E36" s="322"/>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row>
    <row r="37" spans="1:33" ht="15.75" x14ac:dyDescent="0.25">
      <c r="A37" s="335" t="s">
        <v>251</v>
      </c>
      <c r="B37" s="463">
        <v>0.05</v>
      </c>
      <c r="C37" s="334" t="s">
        <v>252</v>
      </c>
      <c r="D37" s="322"/>
      <c r="E37" s="322"/>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row>
    <row r="38" spans="1:33" ht="15.75" x14ac:dyDescent="0.25">
      <c r="A38" s="335" t="s">
        <v>226</v>
      </c>
      <c r="B38" s="338" t="s">
        <v>226</v>
      </c>
      <c r="C38" s="334" t="s">
        <v>226</v>
      </c>
      <c r="D38" s="322"/>
      <c r="E38" s="322"/>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row>
    <row r="39" spans="1:33" ht="15.75" x14ac:dyDescent="0.25">
      <c r="A39" s="335" t="s">
        <v>253</v>
      </c>
      <c r="B39" s="332" t="s">
        <v>226</v>
      </c>
      <c r="C39" s="334" t="s">
        <v>226</v>
      </c>
      <c r="D39" s="322"/>
      <c r="E39" s="322"/>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row>
    <row r="40" spans="1:33" ht="15.75" x14ac:dyDescent="0.25">
      <c r="A40" s="335" t="s">
        <v>254</v>
      </c>
      <c r="B40" s="333">
        <v>0.03</v>
      </c>
      <c r="C40" s="334" t="s">
        <v>255</v>
      </c>
      <c r="D40" s="322"/>
      <c r="E40" s="322"/>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row>
    <row r="41" spans="1:33" ht="15.75" x14ac:dyDescent="0.25">
      <c r="A41" s="335" t="s">
        <v>256</v>
      </c>
      <c r="B41" s="333">
        <v>0.03</v>
      </c>
      <c r="C41" s="334" t="s">
        <v>255</v>
      </c>
      <c r="D41" s="322"/>
      <c r="E41" s="322"/>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row>
    <row r="42" spans="1:33" ht="15.75" x14ac:dyDescent="0.25">
      <c r="A42" s="335" t="s">
        <v>226</v>
      </c>
      <c r="B42" s="338" t="s">
        <v>226</v>
      </c>
      <c r="C42" s="334" t="s">
        <v>226</v>
      </c>
      <c r="D42" s="322"/>
      <c r="E42" s="322"/>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row>
    <row r="43" spans="1:33" ht="15.75" x14ac:dyDescent="0.25">
      <c r="A43" s="336" t="s">
        <v>257</v>
      </c>
      <c r="B43" s="338" t="s">
        <v>226</v>
      </c>
      <c r="C43" s="334" t="s">
        <v>226</v>
      </c>
      <c r="D43" s="322"/>
      <c r="E43" s="322"/>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row>
    <row r="44" spans="1:33" ht="15.75" x14ac:dyDescent="0.25">
      <c r="A44" s="335" t="s">
        <v>258</v>
      </c>
      <c r="B44" s="338" t="s">
        <v>226</v>
      </c>
      <c r="C44" s="334" t="s">
        <v>226</v>
      </c>
      <c r="D44" s="322"/>
      <c r="E44" s="322"/>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row>
    <row r="45" spans="1:33" ht="15.75" x14ac:dyDescent="0.25">
      <c r="A45" s="335" t="s">
        <v>259</v>
      </c>
      <c r="B45" s="333">
        <v>0.125</v>
      </c>
      <c r="C45" s="334" t="s">
        <v>260</v>
      </c>
      <c r="D45" s="322"/>
      <c r="E45" s="322"/>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row>
    <row r="46" spans="1:33" ht="15.75" x14ac:dyDescent="0.25">
      <c r="A46" s="335" t="s">
        <v>261</v>
      </c>
      <c r="B46" s="333">
        <v>0.08</v>
      </c>
      <c r="C46" s="334" t="s">
        <v>260</v>
      </c>
      <c r="D46" s="322"/>
      <c r="E46" s="322"/>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row>
    <row r="47" spans="1:33" ht="15.75" x14ac:dyDescent="0.25">
      <c r="A47" s="335" t="s">
        <v>226</v>
      </c>
      <c r="B47" s="338" t="s">
        <v>226</v>
      </c>
      <c r="C47" s="334" t="s">
        <v>226</v>
      </c>
      <c r="D47" s="322"/>
      <c r="E47" s="322"/>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row>
    <row r="48" spans="1:33" ht="15.75" x14ac:dyDescent="0.25">
      <c r="A48" s="336" t="s">
        <v>262</v>
      </c>
      <c r="B48" s="338" t="s">
        <v>226</v>
      </c>
      <c r="C48" s="334" t="s">
        <v>226</v>
      </c>
      <c r="D48" s="322"/>
      <c r="E48" s="322"/>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row>
    <row r="49" spans="1:33" ht="15.75" x14ac:dyDescent="0.25">
      <c r="A49" s="335" t="s">
        <v>263</v>
      </c>
      <c r="B49" s="463">
        <v>0.22500000000000001</v>
      </c>
      <c r="C49" s="334" t="s">
        <v>226</v>
      </c>
      <c r="D49" s="322"/>
      <c r="E49" s="322"/>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row>
    <row r="50" spans="1:33" ht="15.75" x14ac:dyDescent="0.25">
      <c r="A50" s="335" t="s">
        <v>264</v>
      </c>
      <c r="B50" s="463">
        <v>9.5000000000000001E-2</v>
      </c>
      <c r="C50" s="334" t="s">
        <v>226</v>
      </c>
      <c r="D50" s="322"/>
      <c r="E50" s="322"/>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row>
    <row r="51" spans="1:33" ht="15.75" x14ac:dyDescent="0.25">
      <c r="A51" s="340" t="s">
        <v>265</v>
      </c>
      <c r="B51" s="464">
        <v>0.22500000000000001</v>
      </c>
      <c r="C51" s="341" t="s">
        <v>226</v>
      </c>
      <c r="D51" s="322"/>
      <c r="E51" s="322"/>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row>
    <row r="52" spans="1:33" ht="15.75" x14ac:dyDescent="0.25">
      <c r="A52" s="324" t="s">
        <v>226</v>
      </c>
      <c r="B52" s="322" t="s">
        <v>226</v>
      </c>
      <c r="C52" s="322" t="s">
        <v>226</v>
      </c>
      <c r="D52" s="322" t="s">
        <v>226</v>
      </c>
      <c r="E52" s="322" t="s">
        <v>226</v>
      </c>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row>
    <row r="53" spans="1:33" ht="15.75" x14ac:dyDescent="0.25">
      <c r="A53" s="324" t="s">
        <v>226</v>
      </c>
      <c r="B53" s="322" t="s">
        <v>226</v>
      </c>
      <c r="C53" s="322" t="s">
        <v>226</v>
      </c>
      <c r="D53" s="322" t="s">
        <v>226</v>
      </c>
      <c r="E53" s="322" t="s">
        <v>226</v>
      </c>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row>
    <row r="54" spans="1:33" ht="15.75" x14ac:dyDescent="0.25">
      <c r="A54" s="324" t="s">
        <v>226</v>
      </c>
      <c r="B54" s="322" t="s">
        <v>226</v>
      </c>
      <c r="C54" s="322" t="s">
        <v>226</v>
      </c>
      <c r="D54" s="322" t="s">
        <v>226</v>
      </c>
      <c r="E54" s="322" t="s">
        <v>226</v>
      </c>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row>
    <row r="55" spans="1:33" ht="15.75" x14ac:dyDescent="0.25">
      <c r="A55" s="324" t="s">
        <v>226</v>
      </c>
      <c r="B55" s="322" t="s">
        <v>226</v>
      </c>
      <c r="C55" s="322" t="s">
        <v>226</v>
      </c>
      <c r="D55" s="322" t="s">
        <v>226</v>
      </c>
      <c r="E55" s="322" t="s">
        <v>226</v>
      </c>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row>
    <row r="56" spans="1:33" ht="15.75" x14ac:dyDescent="0.25">
      <c r="A56" s="346" t="s">
        <v>266</v>
      </c>
      <c r="B56" s="347" t="s">
        <v>226</v>
      </c>
      <c r="C56" s="347" t="s">
        <v>226</v>
      </c>
      <c r="D56" s="347" t="s">
        <v>226</v>
      </c>
      <c r="E56" s="347" t="s">
        <v>226</v>
      </c>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row>
    <row r="57" spans="1:33" ht="15.75" x14ac:dyDescent="0.25">
      <c r="A57" s="324" t="s">
        <v>226</v>
      </c>
      <c r="B57" s="322" t="s">
        <v>226</v>
      </c>
      <c r="C57" s="322" t="s">
        <v>226</v>
      </c>
      <c r="D57" s="322" t="s">
        <v>226</v>
      </c>
      <c r="E57" s="322" t="s">
        <v>226</v>
      </c>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row>
    <row r="58" spans="1:33" ht="15.75" x14ac:dyDescent="0.25">
      <c r="A58" s="370" t="s">
        <v>267</v>
      </c>
      <c r="B58" s="322" t="s">
        <v>226</v>
      </c>
      <c r="C58" s="322" t="s">
        <v>226</v>
      </c>
      <c r="D58" s="322" t="s">
        <v>226</v>
      </c>
      <c r="E58" s="322" t="s">
        <v>226</v>
      </c>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row>
    <row r="59" spans="1:33" ht="15.75" x14ac:dyDescent="0.25">
      <c r="A59" s="324" t="s">
        <v>206</v>
      </c>
      <c r="B59" s="324"/>
      <c r="C59" s="324"/>
      <c r="D59" s="324"/>
      <c r="E59" s="324"/>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row>
    <row r="60" spans="1:33" ht="15.75" x14ac:dyDescent="0.25">
      <c r="A60" s="324" t="s">
        <v>226</v>
      </c>
      <c r="B60" s="322" t="s">
        <v>226</v>
      </c>
      <c r="C60" s="322" t="s">
        <v>226</v>
      </c>
      <c r="D60" s="322" t="s">
        <v>226</v>
      </c>
      <c r="E60" s="322" t="s">
        <v>226</v>
      </c>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row>
    <row r="61" spans="1:33" ht="15.75" x14ac:dyDescent="0.25">
      <c r="A61" s="370" t="s">
        <v>268</v>
      </c>
      <c r="B61" s="322" t="s">
        <v>226</v>
      </c>
      <c r="C61" s="322" t="s">
        <v>226</v>
      </c>
      <c r="D61" s="322" t="s">
        <v>226</v>
      </c>
      <c r="E61" s="322" t="s">
        <v>226</v>
      </c>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row>
    <row r="62" spans="1:33" ht="15.75" x14ac:dyDescent="0.25">
      <c r="A62" s="324" t="s">
        <v>269</v>
      </c>
      <c r="B62" s="324"/>
      <c r="C62" s="324"/>
      <c r="D62" s="324"/>
      <c r="E62" s="324"/>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row>
    <row r="63" spans="1:33" ht="15.75" x14ac:dyDescent="0.25">
      <c r="A63" s="324" t="s">
        <v>270</v>
      </c>
      <c r="B63" s="324"/>
      <c r="C63" s="324"/>
      <c r="D63" s="322" t="s">
        <v>226</v>
      </c>
      <c r="E63" s="322" t="s">
        <v>226</v>
      </c>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row>
    <row r="64" spans="1:33" ht="15.75" x14ac:dyDescent="0.25">
      <c r="A64" s="324" t="s">
        <v>226</v>
      </c>
      <c r="B64" s="322" t="s">
        <v>226</v>
      </c>
      <c r="C64" s="322" t="s">
        <v>226</v>
      </c>
      <c r="D64" s="322" t="s">
        <v>226</v>
      </c>
      <c r="E64" s="322" t="s">
        <v>226</v>
      </c>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row>
    <row r="65" spans="1:33" ht="15.75" x14ac:dyDescent="0.25">
      <c r="A65" s="370" t="s">
        <v>271</v>
      </c>
      <c r="B65" s="322" t="s">
        <v>226</v>
      </c>
      <c r="C65" s="322" t="s">
        <v>226</v>
      </c>
      <c r="D65" s="322" t="s">
        <v>226</v>
      </c>
      <c r="E65" s="322" t="s">
        <v>226</v>
      </c>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row>
    <row r="66" spans="1:33" ht="15.75" x14ac:dyDescent="0.25">
      <c r="A66" s="324" t="s">
        <v>216</v>
      </c>
      <c r="B66" s="324"/>
      <c r="C66" s="324"/>
      <c r="D66" s="322" t="s">
        <v>226</v>
      </c>
      <c r="E66" s="322" t="s">
        <v>226</v>
      </c>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row>
    <row r="67" spans="1:33" ht="15.75" x14ac:dyDescent="0.25">
      <c r="A67" s="324" t="s">
        <v>217</v>
      </c>
      <c r="B67" s="324"/>
      <c r="C67" s="324"/>
      <c r="D67" s="324"/>
      <c r="E67" s="324"/>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345"/>
    </row>
    <row r="68" spans="1:33" ht="15.75" x14ac:dyDescent="0.25">
      <c r="A68" s="324" t="s">
        <v>218</v>
      </c>
      <c r="B68" s="324"/>
      <c r="C68" s="324"/>
      <c r="D68" s="324"/>
      <c r="E68" s="324"/>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row>
    <row r="69" spans="1:33" ht="15.75" x14ac:dyDescent="0.25">
      <c r="A69" s="324" t="s">
        <v>219</v>
      </c>
      <c r="B69" s="324"/>
      <c r="C69" s="324"/>
      <c r="D69" s="322" t="s">
        <v>226</v>
      </c>
      <c r="E69" s="322" t="s">
        <v>226</v>
      </c>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345"/>
    </row>
    <row r="70" spans="1:33" ht="15.75" x14ac:dyDescent="0.25">
      <c r="A70" s="342" t="s">
        <v>220</v>
      </c>
      <c r="B70" s="342"/>
      <c r="C70" s="342"/>
      <c r="D70" s="342"/>
      <c r="E70" s="342"/>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row>
    <row r="71" spans="1:33" ht="15.75" x14ac:dyDescent="0.25">
      <c r="A71" s="324" t="s">
        <v>226</v>
      </c>
      <c r="B71" s="322" t="s">
        <v>226</v>
      </c>
      <c r="C71" s="322" t="s">
        <v>226</v>
      </c>
      <c r="D71" s="322" t="s">
        <v>226</v>
      </c>
      <c r="E71" s="322" t="s">
        <v>226</v>
      </c>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row>
    <row r="72" spans="1:33" ht="15.75" x14ac:dyDescent="0.25">
      <c r="A72" s="370" t="s">
        <v>272</v>
      </c>
      <c r="B72" s="322" t="s">
        <v>226</v>
      </c>
      <c r="C72" s="322" t="s">
        <v>226</v>
      </c>
      <c r="D72" s="322" t="s">
        <v>226</v>
      </c>
      <c r="E72" s="322" t="s">
        <v>226</v>
      </c>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row>
    <row r="73" spans="1:33" ht="15.75" x14ac:dyDescent="0.25">
      <c r="A73" s="324" t="s">
        <v>222</v>
      </c>
      <c r="B73" s="324"/>
      <c r="C73" s="324"/>
      <c r="D73" s="322" t="s">
        <v>226</v>
      </c>
      <c r="E73" s="322" t="s">
        <v>226</v>
      </c>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row>
    <row r="74" spans="1:33" ht="15.75" x14ac:dyDescent="0.25">
      <c r="A74" s="324" t="s">
        <v>223</v>
      </c>
      <c r="B74" s="324"/>
      <c r="C74" s="322" t="s">
        <v>226</v>
      </c>
      <c r="D74" s="322" t="s">
        <v>226</v>
      </c>
      <c r="E74" s="322" t="s">
        <v>226</v>
      </c>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row>
    <row r="75" spans="1:33" ht="15.75" x14ac:dyDescent="0.25">
      <c r="A75" s="324" t="s">
        <v>224</v>
      </c>
      <c r="B75" s="324"/>
      <c r="C75" s="324"/>
      <c r="D75" s="324"/>
      <c r="E75" s="324"/>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row>
    <row r="76" spans="1:33" ht="15.75" x14ac:dyDescent="0.25">
      <c r="A76" s="324" t="s">
        <v>226</v>
      </c>
      <c r="B76" s="322" t="s">
        <v>226</v>
      </c>
      <c r="C76" s="322" t="s">
        <v>226</v>
      </c>
      <c r="D76" s="322" t="s">
        <v>226</v>
      </c>
      <c r="E76" s="322" t="s">
        <v>226</v>
      </c>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row>
    <row r="77" spans="1:33" ht="15.75" x14ac:dyDescent="0.25">
      <c r="A77" s="370" t="s">
        <v>273</v>
      </c>
      <c r="B77" s="322" t="s">
        <v>226</v>
      </c>
      <c r="C77" s="322" t="s">
        <v>226</v>
      </c>
      <c r="D77" s="322" t="s">
        <v>226</v>
      </c>
      <c r="E77" s="322" t="s">
        <v>226</v>
      </c>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row>
    <row r="78" spans="1:33" ht="15.75" x14ac:dyDescent="0.25">
      <c r="A78" s="324" t="s">
        <v>274</v>
      </c>
      <c r="B78" s="324"/>
      <c r="C78" s="324"/>
      <c r="D78" s="324"/>
      <c r="E78" s="324"/>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row>
    <row r="79" spans="1:33" ht="15.75" x14ac:dyDescent="0.25">
      <c r="A79" s="324" t="s">
        <v>275</v>
      </c>
      <c r="B79" s="324"/>
      <c r="C79" s="324"/>
      <c r="D79" s="322" t="s">
        <v>226</v>
      </c>
      <c r="E79" s="322" t="s">
        <v>226</v>
      </c>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row>
    <row r="80" spans="1:33" ht="15.75" x14ac:dyDescent="0.25">
      <c r="A80" s="323"/>
      <c r="B80" s="322" t="s">
        <v>226</v>
      </c>
      <c r="C80" s="322" t="s">
        <v>226</v>
      </c>
      <c r="D80" s="322" t="s">
        <v>226</v>
      </c>
      <c r="E80" s="322" t="s">
        <v>226</v>
      </c>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row>
    <row r="81" spans="1:33" ht="15.75" x14ac:dyDescent="0.25">
      <c r="A81" s="324"/>
      <c r="B81" s="322" t="s">
        <v>226</v>
      </c>
      <c r="C81" s="322" t="s">
        <v>226</v>
      </c>
      <c r="D81" s="322" t="s">
        <v>226</v>
      </c>
      <c r="E81" s="322" t="s">
        <v>226</v>
      </c>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row>
    <row r="82" spans="1:33" s="345" customFormat="1" ht="15.75" x14ac:dyDescent="0.25">
      <c r="A82" s="343"/>
      <c r="B82" s="344" t="s">
        <v>226</v>
      </c>
      <c r="C82" s="344" t="s">
        <v>226</v>
      </c>
      <c r="D82" s="344" t="s">
        <v>226</v>
      </c>
      <c r="E82" s="344" t="s">
        <v>226</v>
      </c>
    </row>
    <row r="83" spans="1:33" ht="15.75" x14ac:dyDescent="0.25">
      <c r="A83" s="324"/>
      <c r="B83" s="322" t="s">
        <v>226</v>
      </c>
      <c r="C83" s="322" t="s">
        <v>226</v>
      </c>
      <c r="D83" s="322" t="s">
        <v>226</v>
      </c>
      <c r="E83" s="322" t="s">
        <v>226</v>
      </c>
      <c r="F83" s="343"/>
      <c r="G83" s="344"/>
      <c r="H83" s="344"/>
      <c r="I83" s="344"/>
      <c r="J83" s="344"/>
    </row>
    <row r="84" spans="1:33" ht="15.75" x14ac:dyDescent="0.25">
      <c r="A84" s="323"/>
      <c r="B84" s="322" t="s">
        <v>226</v>
      </c>
      <c r="C84" s="322" t="s">
        <v>226</v>
      </c>
      <c r="D84" s="322" t="s">
        <v>226</v>
      </c>
      <c r="E84" s="322" t="s">
        <v>226</v>
      </c>
      <c r="F84" s="343"/>
      <c r="G84" s="344"/>
      <c r="H84" s="344"/>
      <c r="I84" s="344"/>
      <c r="J84" s="344"/>
    </row>
    <row r="85" spans="1:33" ht="15.75" x14ac:dyDescent="0.25">
      <c r="A85" s="324"/>
      <c r="B85" s="322" t="s">
        <v>226</v>
      </c>
      <c r="C85" s="322" t="s">
        <v>226</v>
      </c>
      <c r="D85" s="322" t="s">
        <v>226</v>
      </c>
      <c r="E85" s="322" t="s">
        <v>226</v>
      </c>
      <c r="F85" s="343"/>
      <c r="G85" s="344"/>
      <c r="H85" s="344"/>
      <c r="I85" s="344"/>
      <c r="J85" s="344"/>
    </row>
    <row r="86" spans="1:33" s="345" customFormat="1" ht="15.75" x14ac:dyDescent="0.25">
      <c r="A86" s="343"/>
      <c r="B86" s="344" t="s">
        <v>226</v>
      </c>
      <c r="C86" s="344" t="s">
        <v>226</v>
      </c>
      <c r="D86" s="344" t="s">
        <v>226</v>
      </c>
      <c r="E86" s="344" t="s">
        <v>226</v>
      </c>
    </row>
  </sheetData>
  <hyperlinks>
    <hyperlink ref="C30" r:id="rId1" xr:uid="{5B500CD9-0C29-42E6-B781-9AF07A0DF74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20E1-1B59-4B18-B2E2-640CC552E4C4}">
  <sheetPr>
    <tabColor rgb="FF0000FF"/>
  </sheetPr>
  <dimension ref="A1:F61"/>
  <sheetViews>
    <sheetView workbookViewId="0">
      <pane ySplit="2" topLeftCell="A3" activePane="bottomLeft" state="frozen"/>
      <selection pane="bottomLeft" activeCell="D56" sqref="D56"/>
    </sheetView>
  </sheetViews>
  <sheetFormatPr defaultRowHeight="15" x14ac:dyDescent="0.2"/>
  <cols>
    <col min="1" max="1" width="6.109375" bestFit="1" customWidth="1"/>
    <col min="2" max="2" width="42.5546875" bestFit="1" customWidth="1"/>
    <col min="3" max="3" width="0.77734375" customWidth="1"/>
    <col min="4" max="4" width="33.88671875" bestFit="1" customWidth="1"/>
    <col min="6" max="6" width="21.88671875" bestFit="1" customWidth="1"/>
  </cols>
  <sheetData>
    <row r="1" spans="1:6" ht="15" customHeight="1" x14ac:dyDescent="0.2">
      <c r="A1" t="s">
        <v>233</v>
      </c>
      <c r="B1" s="371"/>
      <c r="D1" t="s">
        <v>235</v>
      </c>
    </row>
    <row r="2" spans="1:6" x14ac:dyDescent="0.2">
      <c r="A2" s="363" t="s">
        <v>276</v>
      </c>
      <c r="B2" s="363" t="s">
        <v>277</v>
      </c>
      <c r="D2" s="363" t="s">
        <v>277</v>
      </c>
      <c r="F2" s="363"/>
    </row>
    <row r="3" spans="1:6" x14ac:dyDescent="0.2">
      <c r="A3" s="364">
        <v>10</v>
      </c>
      <c r="B3" s="364" t="s">
        <v>57</v>
      </c>
      <c r="D3" s="364" t="s">
        <v>278</v>
      </c>
      <c r="F3" s="364"/>
    </row>
    <row r="4" spans="1:6" x14ac:dyDescent="0.2">
      <c r="A4" s="364">
        <v>11</v>
      </c>
      <c r="B4" s="364" t="s">
        <v>279</v>
      </c>
      <c r="D4" s="364" t="s">
        <v>280</v>
      </c>
      <c r="F4" s="364"/>
    </row>
    <row r="5" spans="1:6" x14ac:dyDescent="0.2">
      <c r="A5" s="364">
        <v>12</v>
      </c>
      <c r="B5" s="364" t="s">
        <v>58</v>
      </c>
      <c r="D5" s="364" t="s">
        <v>281</v>
      </c>
      <c r="F5" s="364"/>
    </row>
    <row r="6" spans="1:6" x14ac:dyDescent="0.2">
      <c r="A6" s="364">
        <v>16</v>
      </c>
      <c r="B6" s="364" t="s">
        <v>59</v>
      </c>
      <c r="D6" s="364" t="s">
        <v>64</v>
      </c>
      <c r="F6" s="364"/>
    </row>
    <row r="7" spans="1:6" x14ac:dyDescent="0.2">
      <c r="A7" s="364">
        <v>30</v>
      </c>
      <c r="B7" s="364" t="s">
        <v>282</v>
      </c>
      <c r="D7" s="364" t="s">
        <v>283</v>
      </c>
      <c r="F7" s="364"/>
    </row>
    <row r="8" spans="1:6" x14ac:dyDescent="0.2">
      <c r="A8" s="364">
        <v>31</v>
      </c>
      <c r="B8" s="364" t="s">
        <v>284</v>
      </c>
      <c r="D8" s="364" t="s">
        <v>285</v>
      </c>
      <c r="F8" s="364"/>
    </row>
    <row r="9" spans="1:6" x14ac:dyDescent="0.2">
      <c r="A9" s="364">
        <v>40</v>
      </c>
      <c r="B9" s="364" t="s">
        <v>286</v>
      </c>
      <c r="D9" s="364" t="s">
        <v>287</v>
      </c>
      <c r="F9" s="364"/>
    </row>
    <row r="10" spans="1:6" x14ac:dyDescent="0.2">
      <c r="A10" s="364">
        <v>41</v>
      </c>
      <c r="B10" s="364" t="s">
        <v>288</v>
      </c>
      <c r="D10" s="364" t="s">
        <v>289</v>
      </c>
      <c r="F10" s="364"/>
    </row>
    <row r="11" spans="1:6" x14ac:dyDescent="0.2">
      <c r="A11" s="364">
        <v>42</v>
      </c>
      <c r="B11" s="364" t="s">
        <v>290</v>
      </c>
      <c r="D11" s="364" t="s">
        <v>291</v>
      </c>
      <c r="F11" s="364"/>
    </row>
    <row r="12" spans="1:6" x14ac:dyDescent="0.2">
      <c r="A12" s="364">
        <v>114</v>
      </c>
      <c r="B12" s="364" t="s">
        <v>292</v>
      </c>
      <c r="D12" s="364" t="s">
        <v>293</v>
      </c>
      <c r="F12" s="364"/>
    </row>
    <row r="13" spans="1:6" x14ac:dyDescent="0.2">
      <c r="A13" s="364">
        <v>124</v>
      </c>
      <c r="B13" s="364" t="s">
        <v>294</v>
      </c>
      <c r="D13" s="364" t="s">
        <v>295</v>
      </c>
      <c r="F13" s="364"/>
    </row>
    <row r="14" spans="1:6" x14ac:dyDescent="0.2">
      <c r="A14" s="364">
        <v>210</v>
      </c>
      <c r="B14" s="364" t="s">
        <v>296</v>
      </c>
      <c r="D14" s="364" t="s">
        <v>297</v>
      </c>
      <c r="F14" s="364"/>
    </row>
    <row r="15" spans="1:6" x14ac:dyDescent="0.2">
      <c r="A15" s="364">
        <v>211</v>
      </c>
      <c r="B15" s="364" t="s">
        <v>298</v>
      </c>
      <c r="D15" s="364" t="s">
        <v>299</v>
      </c>
      <c r="F15" s="364"/>
    </row>
    <row r="16" spans="1:6" x14ac:dyDescent="0.2">
      <c r="A16" s="364">
        <v>212</v>
      </c>
      <c r="B16" s="364" t="s">
        <v>300</v>
      </c>
      <c r="D16" s="364" t="s">
        <v>66</v>
      </c>
      <c r="F16" s="364"/>
    </row>
    <row r="17" spans="1:6" x14ac:dyDescent="0.2">
      <c r="A17" s="364">
        <v>216</v>
      </c>
      <c r="B17" s="364" t="s">
        <v>301</v>
      </c>
      <c r="D17" s="364" t="s">
        <v>302</v>
      </c>
      <c r="F17" s="364"/>
    </row>
    <row r="18" spans="1:6" x14ac:dyDescent="0.2">
      <c r="A18" s="364">
        <v>220</v>
      </c>
      <c r="B18" s="364" t="s">
        <v>303</v>
      </c>
      <c r="D18" s="364" t="s">
        <v>304</v>
      </c>
      <c r="F18" s="364"/>
    </row>
    <row r="19" spans="1:6" x14ac:dyDescent="0.2">
      <c r="A19" s="364">
        <v>221</v>
      </c>
      <c r="B19" s="364" t="s">
        <v>305</v>
      </c>
      <c r="D19" s="364" t="s">
        <v>306</v>
      </c>
      <c r="F19" s="364"/>
    </row>
    <row r="20" spans="1:6" x14ac:dyDescent="0.2">
      <c r="A20" s="364">
        <v>225</v>
      </c>
      <c r="B20" s="364" t="s">
        <v>307</v>
      </c>
      <c r="D20" s="364" t="s">
        <v>308</v>
      </c>
      <c r="F20" s="364"/>
    </row>
    <row r="21" spans="1:6" x14ac:dyDescent="0.2">
      <c r="A21" s="364">
        <v>311</v>
      </c>
      <c r="B21" s="364" t="s">
        <v>309</v>
      </c>
      <c r="D21" s="364" t="s">
        <v>310</v>
      </c>
      <c r="F21" s="364"/>
    </row>
    <row r="22" spans="1:6" x14ac:dyDescent="0.2">
      <c r="A22" s="364">
        <v>316</v>
      </c>
      <c r="B22" s="364" t="s">
        <v>311</v>
      </c>
      <c r="D22" s="364" t="s">
        <v>312</v>
      </c>
      <c r="F22" s="364"/>
    </row>
    <row r="23" spans="1:6" x14ac:dyDescent="0.2">
      <c r="A23" s="364">
        <v>317</v>
      </c>
      <c r="B23" s="364" t="s">
        <v>313</v>
      </c>
      <c r="D23" s="364" t="s">
        <v>314</v>
      </c>
      <c r="F23" s="364"/>
    </row>
    <row r="24" spans="1:6" x14ac:dyDescent="0.2">
      <c r="A24" s="364">
        <v>323</v>
      </c>
      <c r="B24" s="364" t="s">
        <v>315</v>
      </c>
      <c r="D24" s="364" t="s">
        <v>316</v>
      </c>
      <c r="F24" s="364"/>
    </row>
    <row r="25" spans="1:6" x14ac:dyDescent="0.2">
      <c r="A25" s="364">
        <v>335</v>
      </c>
      <c r="B25" s="364" t="s">
        <v>317</v>
      </c>
      <c r="D25" s="364" t="s">
        <v>318</v>
      </c>
      <c r="F25" s="364"/>
    </row>
    <row r="26" spans="1:6" x14ac:dyDescent="0.2">
      <c r="A26" s="364">
        <v>341</v>
      </c>
      <c r="B26" s="364" t="s">
        <v>319</v>
      </c>
      <c r="D26" s="364" t="s">
        <v>320</v>
      </c>
      <c r="F26" s="364"/>
    </row>
    <row r="27" spans="1:6" x14ac:dyDescent="0.2">
      <c r="A27" s="364">
        <v>346</v>
      </c>
      <c r="B27" s="364" t="s">
        <v>321</v>
      </c>
      <c r="D27" s="364" t="s">
        <v>322</v>
      </c>
      <c r="F27" s="364"/>
    </row>
    <row r="28" spans="1:6" x14ac:dyDescent="0.2">
      <c r="A28" s="364">
        <v>357</v>
      </c>
      <c r="B28" s="364" t="s">
        <v>323</v>
      </c>
      <c r="D28" s="364" t="s">
        <v>324</v>
      </c>
      <c r="F28" s="364"/>
    </row>
    <row r="29" spans="1:6" x14ac:dyDescent="0.2">
      <c r="A29" s="364">
        <v>426</v>
      </c>
      <c r="B29" s="364" t="s">
        <v>325</v>
      </c>
      <c r="D29" s="364" t="s">
        <v>326</v>
      </c>
      <c r="F29" s="364"/>
    </row>
    <row r="30" spans="1:6" x14ac:dyDescent="0.2">
      <c r="A30" s="364">
        <v>436</v>
      </c>
      <c r="B30" s="364" t="s">
        <v>327</v>
      </c>
      <c r="D30" s="364" t="s">
        <v>328</v>
      </c>
      <c r="F30" s="364"/>
    </row>
    <row r="31" spans="1:6" x14ac:dyDescent="0.2">
      <c r="A31" s="364">
        <v>446</v>
      </c>
      <c r="B31" s="364" t="s">
        <v>329</v>
      </c>
      <c r="D31" s="364" t="s">
        <v>330</v>
      </c>
      <c r="F31" s="364"/>
    </row>
    <row r="32" spans="1:6" x14ac:dyDescent="0.2">
      <c r="A32" s="364">
        <v>456</v>
      </c>
      <c r="B32" s="364" t="s">
        <v>331</v>
      </c>
      <c r="D32" s="364" t="s">
        <v>332</v>
      </c>
      <c r="F32" s="364"/>
    </row>
    <row r="33" spans="1:6" x14ac:dyDescent="0.2">
      <c r="A33" s="364">
        <v>467</v>
      </c>
      <c r="B33" s="364" t="s">
        <v>333</v>
      </c>
      <c r="D33" s="364" t="s">
        <v>334</v>
      </c>
      <c r="F33" s="364"/>
    </row>
    <row r="34" spans="1:6" x14ac:dyDescent="0.2">
      <c r="A34" s="364">
        <v>477</v>
      </c>
      <c r="B34" s="364" t="s">
        <v>335</v>
      </c>
      <c r="D34" s="364" t="s">
        <v>336</v>
      </c>
      <c r="F34" s="364"/>
    </row>
    <row r="35" spans="1:6" x14ac:dyDescent="0.2">
      <c r="A35" s="364" t="s">
        <v>337</v>
      </c>
      <c r="B35" s="364" t="s">
        <v>338</v>
      </c>
      <c r="D35" s="364" t="s">
        <v>339</v>
      </c>
      <c r="F35" s="364"/>
    </row>
    <row r="36" spans="1:6" x14ac:dyDescent="0.2">
      <c r="A36" s="364" t="s">
        <v>340</v>
      </c>
      <c r="B36" s="364" t="s">
        <v>341</v>
      </c>
      <c r="D36" s="364" t="s">
        <v>342</v>
      </c>
      <c r="F36" s="364"/>
    </row>
    <row r="37" spans="1:6" x14ac:dyDescent="0.2">
      <c r="A37" s="364">
        <v>541</v>
      </c>
      <c r="B37" s="364" t="s">
        <v>343</v>
      </c>
      <c r="D37" s="364" t="s">
        <v>344</v>
      </c>
      <c r="F37" s="364"/>
    </row>
    <row r="38" spans="1:6" x14ac:dyDescent="0.2">
      <c r="A38" s="364">
        <v>542</v>
      </c>
      <c r="B38" s="364" t="s">
        <v>345</v>
      </c>
      <c r="D38" s="364" t="s">
        <v>346</v>
      </c>
      <c r="F38" s="364"/>
    </row>
    <row r="39" spans="1:6" x14ac:dyDescent="0.2">
      <c r="A39" s="364">
        <v>543</v>
      </c>
      <c r="B39" s="364" t="s">
        <v>347</v>
      </c>
      <c r="D39" s="364" t="s">
        <v>348</v>
      </c>
      <c r="F39" s="364"/>
    </row>
    <row r="40" spans="1:6" x14ac:dyDescent="0.2">
      <c r="A40" s="364">
        <v>551</v>
      </c>
      <c r="B40" s="364" t="s">
        <v>349</v>
      </c>
      <c r="D40" s="364" t="s">
        <v>350</v>
      </c>
      <c r="F40" s="364"/>
    </row>
    <row r="41" spans="1:6" x14ac:dyDescent="0.2">
      <c r="A41" s="364">
        <v>557</v>
      </c>
      <c r="B41" s="364" t="s">
        <v>351</v>
      </c>
      <c r="D41" s="364" t="s">
        <v>352</v>
      </c>
      <c r="F41" s="364"/>
    </row>
    <row r="42" spans="1:6" x14ac:dyDescent="0.2">
      <c r="A42" s="364">
        <v>566</v>
      </c>
      <c r="B42" s="364" t="s">
        <v>353</v>
      </c>
      <c r="D42" s="364" t="s">
        <v>354</v>
      </c>
      <c r="F42" s="364"/>
    </row>
    <row r="43" spans="1:6" x14ac:dyDescent="0.2">
      <c r="A43" s="364">
        <v>575</v>
      </c>
      <c r="B43" s="364" t="s">
        <v>355</v>
      </c>
      <c r="D43" s="364" t="s">
        <v>356</v>
      </c>
      <c r="F43" s="364"/>
    </row>
    <row r="44" spans="1:6" x14ac:dyDescent="0.2">
      <c r="A44" s="364">
        <v>577</v>
      </c>
      <c r="B44" s="364" t="s">
        <v>357</v>
      </c>
      <c r="D44" s="364" t="s">
        <v>358</v>
      </c>
      <c r="F44" s="364"/>
    </row>
    <row r="45" spans="1:6" x14ac:dyDescent="0.2">
      <c r="A45" s="364">
        <v>581</v>
      </c>
      <c r="B45" s="364" t="s">
        <v>359</v>
      </c>
      <c r="D45" s="364" t="s">
        <v>360</v>
      </c>
      <c r="F45" s="364"/>
    </row>
    <row r="46" spans="1:6" x14ac:dyDescent="0.2">
      <c r="A46" s="364">
        <v>583</v>
      </c>
      <c r="B46" s="364" t="s">
        <v>361</v>
      </c>
      <c r="D46" s="364" t="s">
        <v>362</v>
      </c>
      <c r="F46" s="364"/>
    </row>
    <row r="47" spans="1:6" x14ac:dyDescent="0.2">
      <c r="D47" s="364" t="s">
        <v>363</v>
      </c>
      <c r="F47" s="364"/>
    </row>
    <row r="48" spans="1:6" x14ac:dyDescent="0.2">
      <c r="D48" s="364" t="s">
        <v>364</v>
      </c>
      <c r="F48" s="364"/>
    </row>
    <row r="49" spans="4:6" x14ac:dyDescent="0.2">
      <c r="D49" s="364" t="s">
        <v>365</v>
      </c>
      <c r="F49" s="364"/>
    </row>
    <row r="50" spans="4:6" x14ac:dyDescent="0.2">
      <c r="D50" s="364" t="s">
        <v>366</v>
      </c>
      <c r="F50" s="364"/>
    </row>
    <row r="51" spans="4:6" x14ac:dyDescent="0.2">
      <c r="D51" s="364" t="s">
        <v>367</v>
      </c>
      <c r="F51" s="364"/>
    </row>
    <row r="52" spans="4:6" x14ac:dyDescent="0.2">
      <c r="D52" s="364" t="s">
        <v>368</v>
      </c>
      <c r="F52" s="364"/>
    </row>
    <row r="53" spans="4:6" x14ac:dyDescent="0.2">
      <c r="D53" s="364" t="s">
        <v>65</v>
      </c>
      <c r="F53" s="364"/>
    </row>
    <row r="54" spans="4:6" x14ac:dyDescent="0.2">
      <c r="D54" s="364" t="s">
        <v>365</v>
      </c>
    </row>
    <row r="55" spans="4:6" x14ac:dyDescent="0.2">
      <c r="D55" s="364" t="s">
        <v>281</v>
      </c>
    </row>
    <row r="56" spans="4:6" x14ac:dyDescent="0.2">
      <c r="D56" s="364" t="s">
        <v>369</v>
      </c>
    </row>
    <row r="57" spans="4:6" x14ac:dyDescent="0.2">
      <c r="D57" s="364"/>
    </row>
    <row r="58" spans="4:6" x14ac:dyDescent="0.2">
      <c r="D58" s="364"/>
    </row>
    <row r="59" spans="4:6" x14ac:dyDescent="0.2">
      <c r="D59" s="364"/>
    </row>
    <row r="60" spans="4:6" x14ac:dyDescent="0.2">
      <c r="D60" s="364"/>
    </row>
    <row r="61" spans="4:6" x14ac:dyDescent="0.2">
      <c r="D61" s="36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4EE-DEEC-45D0-8C78-464A178F537C}">
  <sheetPr>
    <tabColor rgb="FFFFC000"/>
  </sheetPr>
  <dimension ref="A1:L14"/>
  <sheetViews>
    <sheetView workbookViewId="0">
      <selection activeCell="D5" sqref="D5"/>
    </sheetView>
  </sheetViews>
  <sheetFormatPr defaultRowHeight="15" x14ac:dyDescent="0.2"/>
  <sheetData>
    <row r="1" spans="1:12" ht="15.75" x14ac:dyDescent="0.25">
      <c r="A1" s="63"/>
      <c r="B1" s="63"/>
      <c r="C1" s="63"/>
      <c r="D1" s="63"/>
      <c r="E1" s="47"/>
      <c r="F1" s="47"/>
      <c r="G1" s="47"/>
      <c r="I1" s="48"/>
      <c r="J1" s="503" t="s">
        <v>370</v>
      </c>
      <c r="K1" s="503"/>
    </row>
    <row r="2" spans="1:12" ht="15.75" x14ac:dyDescent="0.25">
      <c r="A2" s="47" t="s">
        <v>371</v>
      </c>
      <c r="B2" s="47" t="s">
        <v>372</v>
      </c>
      <c r="C2" s="47" t="s">
        <v>135</v>
      </c>
      <c r="D2" s="47" t="s">
        <v>373</v>
      </c>
      <c r="E2" s="47" t="s">
        <v>374</v>
      </c>
      <c r="F2" s="47"/>
      <c r="G2" s="47"/>
      <c r="H2" s="48"/>
      <c r="I2" s="49">
        <v>2018</v>
      </c>
      <c r="J2" s="49">
        <v>2020</v>
      </c>
      <c r="K2" s="49">
        <v>2022</v>
      </c>
      <c r="L2" s="49">
        <v>2024</v>
      </c>
    </row>
    <row r="3" spans="1:12" ht="15.75" x14ac:dyDescent="0.25">
      <c r="A3" s="47" t="s">
        <v>375</v>
      </c>
      <c r="B3" s="362">
        <v>0.24299999999999999</v>
      </c>
      <c r="C3" s="362">
        <f>B3/2</f>
        <v>0.1215</v>
      </c>
      <c r="D3" s="362">
        <f>C3</f>
        <v>0.1215</v>
      </c>
      <c r="E3" s="362">
        <v>0</v>
      </c>
      <c r="F3" s="47"/>
      <c r="G3" s="47"/>
      <c r="H3" s="50" t="s">
        <v>375</v>
      </c>
      <c r="I3" s="51">
        <v>0.24099999999999999</v>
      </c>
      <c r="J3" s="52">
        <v>0.251</v>
      </c>
      <c r="K3" s="64">
        <v>0.25600000000000001</v>
      </c>
      <c r="L3" s="461">
        <v>0.24299999999999999</v>
      </c>
    </row>
    <row r="4" spans="1:12" ht="15.75" x14ac:dyDescent="0.25">
      <c r="A4" s="47" t="s">
        <v>376</v>
      </c>
      <c r="B4" s="362">
        <v>0.29499999999999998</v>
      </c>
      <c r="C4" s="362">
        <f t="shared" ref="C4:C10" si="0">B4/2</f>
        <v>0.14749999999999999</v>
      </c>
      <c r="D4" s="362">
        <f>C4</f>
        <v>0.14749999999999999</v>
      </c>
      <c r="E4" s="362">
        <v>0</v>
      </c>
      <c r="F4" s="47"/>
      <c r="G4" s="47"/>
      <c r="H4" s="53" t="s">
        <v>376</v>
      </c>
      <c r="I4" s="54">
        <v>0.313</v>
      </c>
      <c r="J4" s="55">
        <v>0.32600000000000001</v>
      </c>
      <c r="K4" s="65">
        <v>0.32900000000000001</v>
      </c>
      <c r="L4" s="462">
        <v>0.29499999999999998</v>
      </c>
    </row>
    <row r="5" spans="1:12" ht="15.75" x14ac:dyDescent="0.25">
      <c r="A5" s="47" t="s">
        <v>156</v>
      </c>
      <c r="B5" s="362">
        <v>0.35</v>
      </c>
      <c r="C5" s="362">
        <f>B5/2</f>
        <v>0.17499999999999999</v>
      </c>
      <c r="D5" s="362">
        <f t="shared" ref="D5:D12" si="1">C5</f>
        <v>0.17499999999999999</v>
      </c>
      <c r="E5" s="362">
        <v>0</v>
      </c>
      <c r="F5" s="47"/>
      <c r="G5" s="47"/>
      <c r="H5" s="50" t="s">
        <v>156</v>
      </c>
      <c r="I5" s="51">
        <v>0.36499999999999999</v>
      </c>
      <c r="J5" s="52">
        <v>0.374</v>
      </c>
      <c r="K5" s="64">
        <v>0.39400000000000002</v>
      </c>
      <c r="L5" s="461">
        <v>0.35</v>
      </c>
    </row>
    <row r="6" spans="1:12" ht="15.75" x14ac:dyDescent="0.25">
      <c r="A6" s="47" t="s">
        <v>377</v>
      </c>
      <c r="B6" s="362">
        <v>0.30399999999999999</v>
      </c>
      <c r="C6" s="362">
        <f t="shared" si="0"/>
        <v>0.152</v>
      </c>
      <c r="D6" s="362">
        <f t="shared" si="1"/>
        <v>0.152</v>
      </c>
      <c r="E6" s="362">
        <v>0</v>
      </c>
      <c r="F6" s="47"/>
      <c r="G6" s="47"/>
      <c r="H6" s="53" t="s">
        <v>377</v>
      </c>
      <c r="I6" s="54">
        <v>0.249</v>
      </c>
      <c r="J6" s="55">
        <v>0.25900000000000001</v>
      </c>
      <c r="K6" s="65">
        <v>0.27</v>
      </c>
      <c r="L6" s="462">
        <v>0.30399999999999999</v>
      </c>
    </row>
    <row r="7" spans="1:12" ht="15.75" x14ac:dyDescent="0.25">
      <c r="A7" s="47" t="s">
        <v>378</v>
      </c>
      <c r="B7" s="362">
        <v>0.59</v>
      </c>
      <c r="C7" s="362">
        <f t="shared" si="0"/>
        <v>0.29499999999999998</v>
      </c>
      <c r="D7" s="362">
        <f t="shared" si="1"/>
        <v>0.29499999999999998</v>
      </c>
      <c r="E7" s="362">
        <v>0</v>
      </c>
      <c r="F7" s="47"/>
      <c r="G7" s="47"/>
      <c r="H7" s="50" t="s">
        <v>378</v>
      </c>
      <c r="I7" s="51">
        <v>0.64300000000000002</v>
      </c>
      <c r="J7" s="52">
        <v>0.69899999999999995</v>
      </c>
      <c r="K7" s="64">
        <v>0.73299999999999998</v>
      </c>
      <c r="L7" s="461">
        <v>0.59</v>
      </c>
    </row>
    <row r="8" spans="1:12" ht="15.75" x14ac:dyDescent="0.25">
      <c r="A8" s="47" t="s">
        <v>379</v>
      </c>
      <c r="B8" s="362">
        <v>0.35399999999999998</v>
      </c>
      <c r="C8" s="362">
        <f t="shared" si="0"/>
        <v>0.17699999999999999</v>
      </c>
      <c r="D8" s="362">
        <f t="shared" si="1"/>
        <v>0.17699999999999999</v>
      </c>
      <c r="E8" s="362">
        <v>0</v>
      </c>
      <c r="F8" s="47"/>
      <c r="G8" s="47"/>
      <c r="H8" s="53" t="s">
        <v>379</v>
      </c>
      <c r="I8" s="54">
        <v>0.33700000000000002</v>
      </c>
      <c r="J8" s="55">
        <v>0.36599999999999999</v>
      </c>
      <c r="K8" s="65">
        <v>0.36</v>
      </c>
      <c r="L8" s="462">
        <v>0.35399999999999998</v>
      </c>
    </row>
    <row r="9" spans="1:12" ht="15.75" x14ac:dyDescent="0.25">
      <c r="A9" s="47" t="s">
        <v>380</v>
      </c>
      <c r="B9" s="362">
        <v>0.35399999999999998</v>
      </c>
      <c r="C9" s="362">
        <f t="shared" si="0"/>
        <v>0.17699999999999999</v>
      </c>
      <c r="D9" s="362">
        <f t="shared" si="1"/>
        <v>0.17699999999999999</v>
      </c>
      <c r="E9" s="362">
        <v>0</v>
      </c>
      <c r="F9" s="47"/>
      <c r="G9" s="47"/>
      <c r="H9" s="50" t="s">
        <v>380</v>
      </c>
      <c r="I9" s="51">
        <v>0.38</v>
      </c>
      <c r="J9" s="52">
        <v>0.39500000000000002</v>
      </c>
      <c r="K9" s="64">
        <v>0.39300000000000002</v>
      </c>
      <c r="L9" s="461">
        <v>0.35399999999999998</v>
      </c>
    </row>
    <row r="10" spans="1:12" ht="15.75" x14ac:dyDescent="0.25">
      <c r="A10" s="47" t="s">
        <v>381</v>
      </c>
      <c r="B10" s="362">
        <v>0.36699999999999999</v>
      </c>
      <c r="C10" s="362">
        <f t="shared" si="0"/>
        <v>0.1835</v>
      </c>
      <c r="D10" s="362">
        <f t="shared" si="1"/>
        <v>0.1835</v>
      </c>
      <c r="E10" s="362">
        <v>0</v>
      </c>
      <c r="F10" s="47"/>
      <c r="G10" s="47"/>
      <c r="H10" s="53" t="s">
        <v>381</v>
      </c>
      <c r="I10" s="54">
        <v>0.42199999999999999</v>
      </c>
      <c r="J10" s="55">
        <v>0.433</v>
      </c>
      <c r="K10" s="65">
        <v>0.377</v>
      </c>
      <c r="L10" s="462">
        <v>0.36699999999999999</v>
      </c>
    </row>
    <row r="11" spans="1:12" ht="15.75" x14ac:dyDescent="0.25">
      <c r="A11" s="47" t="s">
        <v>382</v>
      </c>
      <c r="B11" s="362">
        <v>0.28799999999999998</v>
      </c>
      <c r="C11" s="362">
        <f>B11/2</f>
        <v>0.14399999999999999</v>
      </c>
      <c r="D11" s="362">
        <f t="shared" si="1"/>
        <v>0.14399999999999999</v>
      </c>
      <c r="E11" s="362">
        <v>0</v>
      </c>
      <c r="F11" s="47"/>
      <c r="G11" s="47"/>
      <c r="H11" s="50" t="s">
        <v>382</v>
      </c>
      <c r="I11" s="51">
        <v>0.26700000000000002</v>
      </c>
      <c r="J11" s="52">
        <v>0.28799999999999998</v>
      </c>
      <c r="K11" s="64">
        <v>0.33300000000000002</v>
      </c>
      <c r="L11" s="461">
        <v>0.28799999999999998</v>
      </c>
    </row>
    <row r="12" spans="1:12" ht="15.75" x14ac:dyDescent="0.25">
      <c r="A12" s="47" t="s">
        <v>383</v>
      </c>
      <c r="B12" s="362">
        <v>0.317</v>
      </c>
      <c r="C12" s="362">
        <f>B12/2</f>
        <v>0.1585</v>
      </c>
      <c r="D12" s="362">
        <f t="shared" si="1"/>
        <v>0.1585</v>
      </c>
      <c r="E12" s="362">
        <v>0</v>
      </c>
      <c r="F12" s="47"/>
      <c r="G12" s="47"/>
      <c r="H12" s="56" t="s">
        <v>383</v>
      </c>
      <c r="I12" s="57">
        <v>0.34799999999999998</v>
      </c>
      <c r="J12" s="55">
        <v>0.34699999999999998</v>
      </c>
      <c r="K12" s="65">
        <v>0.35199999999999998</v>
      </c>
      <c r="L12" s="462">
        <v>0.317</v>
      </c>
    </row>
    <row r="13" spans="1:12" ht="15.75" x14ac:dyDescent="0.25">
      <c r="A13" s="47"/>
      <c r="B13" s="47"/>
      <c r="C13" s="47"/>
      <c r="D13" s="47"/>
      <c r="E13" s="47"/>
      <c r="F13" s="47"/>
      <c r="G13" s="47"/>
      <c r="H13" s="47"/>
      <c r="I13" s="48"/>
    </row>
    <row r="14" spans="1:12" ht="15.75" x14ac:dyDescent="0.25">
      <c r="A14" s="66" t="s">
        <v>384</v>
      </c>
      <c r="B14" s="67"/>
      <c r="C14" s="67"/>
      <c r="D14" s="47"/>
      <c r="E14" s="47"/>
      <c r="F14" s="47"/>
      <c r="G14" s="47"/>
      <c r="H14" s="47"/>
      <c r="I14" s="48"/>
    </row>
  </sheetData>
  <mergeCells count="1">
    <mergeCell ref="J1:K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db0ca3-6aed-498b-a868-7ea0b699adef" xsi:nil="true"/>
    <lcf76f155ced4ddcb4097134ff3c332f xmlns="e1d1f964-45b3-4015-9caa-f7891bf7ffe1">
      <Terms xmlns="http://schemas.microsoft.com/office/infopath/2007/PartnerControls"/>
    </lcf76f155ced4ddcb4097134ff3c332f>
    <FiscalYear xmlns="e1d1f964-45b3-4015-9caa-f7891bf7ff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99CC9D088E8749971BE5E4DFAAAC26" ma:contentTypeVersion="17" ma:contentTypeDescription="Create a new document." ma:contentTypeScope="" ma:versionID="53bcc41b795452429a1420ccab3ff846">
  <xsd:schema xmlns:xsd="http://www.w3.org/2001/XMLSchema" xmlns:xs="http://www.w3.org/2001/XMLSchema" xmlns:p="http://schemas.microsoft.com/office/2006/metadata/properties" xmlns:ns2="e1d1f964-45b3-4015-9caa-f7891bf7ffe1" xmlns:ns3="3adb0ca3-6aed-498b-a868-7ea0b699adef" targetNamespace="http://schemas.microsoft.com/office/2006/metadata/properties" ma:root="true" ma:fieldsID="68f65aab99511b0d24a0f47795284896" ns2:_="" ns3:_="">
    <xsd:import namespace="e1d1f964-45b3-4015-9caa-f7891bf7ffe1"/>
    <xsd:import namespace="3adb0ca3-6aed-498b-a868-7ea0b699ade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FiscalYear"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d1f964-45b3-4015-9caa-f7891bf7ff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FiscalYear" ma:index="19" nillable="true" ma:displayName="Fiscal Year" ma:format="Dropdown" ma:internalName="FiscalYear">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3ad1a4-bcb6-4664-8873-2816a39d1396" ma:termSetId="09814cd3-568e-fe90-9814-8d621ff8fb84" ma:anchorId="fba54fb3-c3e1-fe81-a776-ca4b69148c4d" ma:open="true" ma:isKeyword="false">
      <xsd:complexType>
        <xsd:sequence>
          <xsd:element ref="pc:Terms" minOccurs="0" maxOccurs="1"/>
        </xsd:sequence>
      </xsd:complex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db0ca3-6aed-498b-a868-7ea0b699ad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b67d8ce-9317-4de5-bc72-a1e938a572ab}" ma:internalName="TaxCatchAll" ma:showField="CatchAllData" ma:web="3adb0ca3-6aed-498b-a868-7ea0b699ad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69F418-B86C-42BA-95D7-D04E4E335096}">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3adb0ca3-6aed-498b-a868-7ea0b699adef"/>
    <ds:schemaRef ds:uri="http://purl.org/dc/elements/1.1/"/>
    <ds:schemaRef ds:uri="http://purl.org/dc/dcmitype/"/>
    <ds:schemaRef ds:uri="http://schemas.microsoft.com/office/infopath/2007/PartnerControls"/>
    <ds:schemaRef ds:uri="e1d1f964-45b3-4015-9caa-f7891bf7ffe1"/>
    <ds:schemaRef ds:uri="http://www.w3.org/XML/1998/namespace"/>
  </ds:schemaRefs>
</ds:datastoreItem>
</file>

<file path=customXml/itemProps2.xml><?xml version="1.0" encoding="utf-8"?>
<ds:datastoreItem xmlns:ds="http://schemas.openxmlformats.org/officeDocument/2006/customXml" ds:itemID="{69507554-0BC3-464D-B667-AD206DB67036}">
  <ds:schemaRefs>
    <ds:schemaRef ds:uri="http://schemas.microsoft.com/sharepoint/v3/contenttype/forms"/>
  </ds:schemaRefs>
</ds:datastoreItem>
</file>

<file path=customXml/itemProps3.xml><?xml version="1.0" encoding="utf-8"?>
<ds:datastoreItem xmlns:ds="http://schemas.openxmlformats.org/officeDocument/2006/customXml" ds:itemID="{723F4FF7-4790-4612-9E5B-462930DBE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d1f964-45b3-4015-9caa-f7891bf7ffe1"/>
    <ds:schemaRef ds:uri="3adb0ca3-6aed-498b-a868-7ea0b699ad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SSGPDP Program Profile-Exist </vt:lpstr>
      <vt:lpstr>SSGPDP Bgt Template</vt:lpstr>
      <vt:lpstr>Enrollment-New Programs</vt:lpstr>
      <vt:lpstr>Notes</vt:lpstr>
      <vt:lpstr>Planning Assumptions &amp; Inst</vt:lpstr>
      <vt:lpstr>Planning Assumptions &amp; Rates</vt:lpstr>
      <vt:lpstr>CTOs</vt:lpstr>
      <vt:lpstr>IDC Rates</vt:lpstr>
      <vt:lpstr>'Planning Assumptions &amp; Inst'!_ftn1</vt:lpstr>
      <vt:lpstr>'Planning Assumptions &amp; Inst'!_ftnref1</vt:lpstr>
      <vt:lpstr>'Enrollment-New Programs'!Print_Area</vt:lpstr>
      <vt:lpstr>'SSGPDP Bgt Template'!Print_Area</vt:lpstr>
      <vt:lpstr>'SSGPDP Bgt Template'!Print_Titles</vt:lpstr>
    </vt:vector>
  </TitlesOfParts>
  <Manager/>
  <Company>Office of Information Technology UC Irvine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Mizumoto</dc:creator>
  <cp:keywords/>
  <dc:description/>
  <cp:lastModifiedBy>Anjali Mathuria</cp:lastModifiedBy>
  <cp:revision/>
  <dcterms:created xsi:type="dcterms:W3CDTF">2014-10-27T14:18:31Z</dcterms:created>
  <dcterms:modified xsi:type="dcterms:W3CDTF">2025-01-15T00:04:03Z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0x0101000D99CC9D088E8749971BE5E4DFAAAC26</vt:lpwstr>
  </property>
  <property fmtid="{D5CDD505-2E9C-101B-9397-08002B2CF9AE}" pid="3" name="MediaServiceImageTags">
    <vt:lpwstr/>
  </property>
</Properties>
</file>